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ollway.state.il.us\Shared\Engineering\ProgramControls-2\DocumentControl\Master Forms\Consultant Contract Forms\04 - Proposal Exhibits\"/>
    </mc:Choice>
  </mc:AlternateContent>
  <xr:revisionPtr revIDLastSave="0" documentId="13_ncr:1_{6DA11C8A-F506-4838-B2EF-CF0856B3940D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Instructions" sheetId="71" r:id="rId1"/>
    <sheet name="Ex. 1" sheetId="79" r:id="rId2"/>
    <sheet name="Ex. 2" sheetId="78" r:id="rId3"/>
    <sheet name="Ex. 2-Team Lead" sheetId="108" state="hidden" r:id="rId4"/>
    <sheet name="Ex. 5-Project Team Summary" sheetId="59" state="hidden" r:id="rId5"/>
    <sheet name="Ex. 4&amp;5 Alt." sheetId="66" state="hidden" r:id="rId6"/>
  </sheets>
  <definedNames>
    <definedName name="_xlnm._FilterDatabase" localSheetId="2" hidden="1">'Ex. 2'!#REF!</definedName>
    <definedName name="_xlnm._FilterDatabase" localSheetId="3" hidden="1">'Ex. 2-Team Lead'!#REF!</definedName>
    <definedName name="_xlnm.Print_Area" localSheetId="1">'Ex. 1'!$B$1:$F$52</definedName>
    <definedName name="_xlnm.Print_Area" localSheetId="2">'Ex. 2'!$B$1:$J$31</definedName>
    <definedName name="_xlnm.Print_Area" localSheetId="3">'Ex. 2-Team Lead'!$B$1:$J$31</definedName>
    <definedName name="_xlnm.Print_Area" localSheetId="5">'Ex. 4&amp;5 Alt.'!$B$1:$AC$25</definedName>
    <definedName name="_xlnm.Print_Area" localSheetId="4">'Ex. 5-Project Team Summary'!$B$1:$M$46</definedName>
    <definedName name="_xlnm.Print_Area" localSheetId="0">Instructions!$B$1:$K$64</definedName>
    <definedName name="_xlnm.Print_Titles" localSheetId="1">'Ex. 1'!$9:$9</definedName>
    <definedName name="_xlnm.Print_Titles" localSheetId="2">'Ex. 2'!$1:$2</definedName>
    <definedName name="_xlnm.Print_Titles" localSheetId="3">'Ex. 2-Team Lead'!$1:$2</definedName>
    <definedName name="_xlnm.Print_Titles" localSheetId="5">'Ex. 4&amp;5 Alt.'!$B:$B,'Ex. 4&amp;5 Alt.'!$1:$3</definedName>
    <definedName name="_xlnm.Print_Titles" localSheetId="4">'Ex. 5-Project Team Summary'!$8:$8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78" l="1"/>
  <c r="H30" i="108" l="1"/>
  <c r="H30" i="78"/>
  <c r="B42" i="59" a="1"/>
  <c r="B42" i="59" s="1"/>
  <c r="K39" i="59" a="1"/>
  <c r="K39" i="59" s="1"/>
  <c r="E45" i="59"/>
  <c r="E42" i="59"/>
  <c r="E44" i="59" l="1"/>
  <c r="K11" i="59" l="1"/>
  <c r="J11" i="59"/>
  <c r="B11" i="59"/>
  <c r="G11" i="59"/>
  <c r="F11" i="59"/>
  <c r="C11" i="59"/>
  <c r="L38" i="59"/>
  <c r="K36" i="59"/>
  <c r="K35" i="59"/>
  <c r="K34" i="59"/>
  <c r="K33" i="59"/>
  <c r="K32" i="59"/>
  <c r="K31" i="59"/>
  <c r="K30" i="59"/>
  <c r="K29" i="59"/>
  <c r="K28" i="59"/>
  <c r="K27" i="59"/>
  <c r="K26" i="59"/>
  <c r="K25" i="59"/>
  <c r="K24" i="59"/>
  <c r="K23" i="59"/>
  <c r="K22" i="59"/>
  <c r="K21" i="59"/>
  <c r="K20" i="59"/>
  <c r="K19" i="59"/>
  <c r="K18" i="59"/>
  <c r="K17" i="59"/>
  <c r="K16" i="59"/>
  <c r="K15" i="59"/>
  <c r="K14" i="59"/>
  <c r="K13" i="59"/>
  <c r="K10" i="59"/>
  <c r="K9" i="59"/>
  <c r="K12" i="59" l="1"/>
  <c r="K37" i="59"/>
  <c r="G9" i="59" l="1"/>
  <c r="F9" i="59"/>
  <c r="H31" i="108" l="1"/>
  <c r="D31" i="108"/>
  <c r="G17" i="108"/>
  <c r="I12" i="108"/>
  <c r="I13" i="108" s="1"/>
  <c r="C5" i="108"/>
  <c r="C4" i="108"/>
  <c r="A2" i="108" a="1"/>
  <c r="A2" i="108" s="1"/>
  <c r="G13" i="59"/>
  <c r="J9" i="59" l="1"/>
  <c r="H9" i="59"/>
  <c r="I16" i="108"/>
  <c r="I18" i="108"/>
  <c r="D31" i="78"/>
  <c r="L9" i="59" l="1"/>
  <c r="I19" i="108"/>
  <c r="I9" i="59" s="1"/>
  <c r="G36" i="59"/>
  <c r="G35" i="59"/>
  <c r="G34" i="59"/>
  <c r="G33" i="59"/>
  <c r="G32" i="59"/>
  <c r="G31" i="59"/>
  <c r="G30" i="59"/>
  <c r="G29" i="59"/>
  <c r="G28" i="59"/>
  <c r="G27" i="59"/>
  <c r="G26" i="59"/>
  <c r="G25" i="59"/>
  <c r="G24" i="59"/>
  <c r="G23" i="59"/>
  <c r="G22" i="59"/>
  <c r="G21" i="59"/>
  <c r="G20" i="59"/>
  <c r="G19" i="59"/>
  <c r="G18" i="59"/>
  <c r="G17" i="59"/>
  <c r="G16" i="59"/>
  <c r="G15" i="59"/>
  <c r="G14" i="59"/>
  <c r="G10" i="59"/>
  <c r="F36" i="59"/>
  <c r="F35" i="59"/>
  <c r="F34" i="59"/>
  <c r="F33" i="59"/>
  <c r="F32" i="59"/>
  <c r="F31" i="59"/>
  <c r="F30" i="59"/>
  <c r="F29" i="59"/>
  <c r="F28" i="59"/>
  <c r="F27" i="59"/>
  <c r="F26" i="59"/>
  <c r="F25" i="59"/>
  <c r="F24" i="59"/>
  <c r="F23" i="59"/>
  <c r="F22" i="59"/>
  <c r="F21" i="59"/>
  <c r="F20" i="59"/>
  <c r="F19" i="59"/>
  <c r="F18" i="59"/>
  <c r="F17" i="59"/>
  <c r="F16" i="59"/>
  <c r="F15" i="59"/>
  <c r="F14" i="59"/>
  <c r="F13" i="59"/>
  <c r="F10" i="59"/>
  <c r="H11" i="59"/>
  <c r="L11" i="59"/>
  <c r="C31" i="59"/>
  <c r="C32" i="59"/>
  <c r="C33" i="59"/>
  <c r="C34" i="59"/>
  <c r="C35" i="59"/>
  <c r="C36" i="59"/>
  <c r="L40" i="59" l="1"/>
  <c r="L42" i="59"/>
  <c r="L41" i="59"/>
  <c r="L10" i="59"/>
  <c r="L12" i="59" s="1"/>
  <c r="J10" i="59"/>
  <c r="J12" i="59" s="1"/>
  <c r="J24" i="59"/>
  <c r="J25" i="59"/>
  <c r="J22" i="59"/>
  <c r="J29" i="59"/>
  <c r="J30" i="59"/>
  <c r="J31" i="59"/>
  <c r="J33" i="59"/>
  <c r="J34" i="59"/>
  <c r="J35" i="59"/>
  <c r="J36" i="59"/>
  <c r="J26" i="59"/>
  <c r="J27" i="59"/>
  <c r="J23" i="59"/>
  <c r="J28" i="59"/>
  <c r="J32" i="59"/>
  <c r="J13" i="59"/>
  <c r="J21" i="59"/>
  <c r="J20" i="59"/>
  <c r="J19" i="59"/>
  <c r="J18" i="59"/>
  <c r="J17" i="59"/>
  <c r="J16" i="59"/>
  <c r="J15" i="59"/>
  <c r="J14" i="59"/>
  <c r="H34" i="59"/>
  <c r="I11" i="59"/>
  <c r="H10" i="59"/>
  <c r="H12" i="59" s="1"/>
  <c r="H13" i="59"/>
  <c r="H14" i="59"/>
  <c r="H15" i="59"/>
  <c r="H18" i="59"/>
  <c r="H19" i="59"/>
  <c r="H20" i="59"/>
  <c r="H21" i="59"/>
  <c r="I20" i="59"/>
  <c r="I19" i="59"/>
  <c r="L32" i="59"/>
  <c r="L30" i="59"/>
  <c r="L31" i="59"/>
  <c r="H27" i="59"/>
  <c r="H36" i="59"/>
  <c r="H35" i="59"/>
  <c r="H33" i="59"/>
  <c r="H32" i="59"/>
  <c r="H31" i="59"/>
  <c r="H30" i="59"/>
  <c r="H29" i="59"/>
  <c r="H28" i="59"/>
  <c r="H26" i="59"/>
  <c r="H25" i="59"/>
  <c r="H24" i="59"/>
  <c r="H23" i="59"/>
  <c r="H22" i="59"/>
  <c r="H17" i="59"/>
  <c r="H16" i="59"/>
  <c r="I10" i="59"/>
  <c r="C13" i="59"/>
  <c r="C14" i="59"/>
  <c r="C15" i="59"/>
  <c r="C16" i="59"/>
  <c r="C17" i="59"/>
  <c r="C18" i="59"/>
  <c r="C19" i="59"/>
  <c r="C20" i="59"/>
  <c r="C21" i="59"/>
  <c r="C22" i="59"/>
  <c r="C23" i="59"/>
  <c r="C24" i="59"/>
  <c r="C25" i="59"/>
  <c r="C26" i="59"/>
  <c r="C27" i="59"/>
  <c r="C28" i="59"/>
  <c r="C29" i="59"/>
  <c r="C30" i="59"/>
  <c r="C9" i="59"/>
  <c r="C10" i="59"/>
  <c r="A2" i="78" a="1"/>
  <c r="A2" i="78" s="1"/>
  <c r="C5" i="78"/>
  <c r="C4" i="78"/>
  <c r="I13" i="78"/>
  <c r="I16" i="78" s="1"/>
  <c r="H31" i="78"/>
  <c r="G17" i="78"/>
  <c r="E4" i="59"/>
  <c r="E5" i="59"/>
  <c r="C12" i="59" s="1"/>
  <c r="L16" i="59" l="1"/>
  <c r="L27" i="59"/>
  <c r="L25" i="59"/>
  <c r="L24" i="59"/>
  <c r="L34" i="59"/>
  <c r="M41" i="59"/>
  <c r="M42" i="59"/>
  <c r="M40" i="59"/>
  <c r="L28" i="59"/>
  <c r="L22" i="59"/>
  <c r="L23" i="59"/>
  <c r="L15" i="59"/>
  <c r="I15" i="59"/>
  <c r="L14" i="59"/>
  <c r="L29" i="59"/>
  <c r="L17" i="59"/>
  <c r="L18" i="59"/>
  <c r="L21" i="59"/>
  <c r="L33" i="59"/>
  <c r="L19" i="59"/>
  <c r="L36" i="59"/>
  <c r="L26" i="59"/>
  <c r="L35" i="59"/>
  <c r="L20" i="59"/>
  <c r="J37" i="59"/>
  <c r="H37" i="59"/>
  <c r="L13" i="59"/>
  <c r="A1" i="108"/>
  <c r="H8" i="108"/>
  <c r="I34" i="59"/>
  <c r="I36" i="59"/>
  <c r="I35" i="59"/>
  <c r="I33" i="59"/>
  <c r="I32" i="59"/>
  <c r="I31" i="59"/>
  <c r="I30" i="59"/>
  <c r="I29" i="59"/>
  <c r="I28" i="59"/>
  <c r="I27" i="59"/>
  <c r="I26" i="59"/>
  <c r="I25" i="59"/>
  <c r="I24" i="59"/>
  <c r="I23" i="59"/>
  <c r="I22" i="59"/>
  <c r="I21" i="59"/>
  <c r="I18" i="59"/>
  <c r="I17" i="59"/>
  <c r="I16" i="59"/>
  <c r="I14" i="59"/>
  <c r="I13" i="59"/>
  <c r="I18" i="78"/>
  <c r="I19" i="78" s="1"/>
  <c r="A1" i="78"/>
  <c r="L39" i="59" l="1"/>
  <c r="M36" i="59" s="1"/>
  <c r="L37" i="59"/>
  <c r="M9" i="59" l="1"/>
  <c r="M11" i="59"/>
  <c r="M12" i="59"/>
  <c r="M19" i="59"/>
  <c r="M29" i="59"/>
  <c r="M20" i="59"/>
  <c r="M18" i="59"/>
  <c r="M21" i="59"/>
  <c r="M26" i="59"/>
  <c r="M14" i="59"/>
  <c r="M33" i="59"/>
  <c r="M16" i="59"/>
  <c r="M31" i="59"/>
  <c r="M10" i="59"/>
  <c r="M30" i="59"/>
  <c r="M27" i="59"/>
  <c r="M24" i="59"/>
  <c r="M32" i="59"/>
  <c r="M25" i="59"/>
  <c r="M28" i="59"/>
  <c r="M22" i="59"/>
  <c r="M23" i="59"/>
  <c r="M34" i="59"/>
  <c r="M15" i="59"/>
  <c r="M35" i="59"/>
  <c r="M17" i="59"/>
  <c r="M13" i="59"/>
  <c r="D19" i="66" l="1"/>
  <c r="E19" i="66"/>
  <c r="F19" i="66"/>
  <c r="G19" i="66"/>
  <c r="H19" i="66"/>
  <c r="I19" i="66"/>
  <c r="J19" i="66"/>
  <c r="K19" i="66"/>
  <c r="L19" i="66"/>
  <c r="M19" i="66"/>
  <c r="N19" i="66"/>
  <c r="O19" i="66"/>
  <c r="P19" i="66"/>
  <c r="Q19" i="66"/>
  <c r="R19" i="66"/>
  <c r="S19" i="66"/>
  <c r="T19" i="66"/>
  <c r="U19" i="66"/>
  <c r="V19" i="66"/>
  <c r="W19" i="66"/>
  <c r="X19" i="66"/>
  <c r="Y19" i="66"/>
  <c r="Z19" i="66"/>
  <c r="AA19" i="66"/>
  <c r="AB19" i="66"/>
  <c r="AC19" i="66"/>
  <c r="C19" i="66"/>
  <c r="C13" i="66"/>
  <c r="F13" i="66" s="1"/>
  <c r="AC13" i="66" l="1"/>
  <c r="U13" i="66"/>
  <c r="H13" i="66"/>
  <c r="W13" i="66"/>
  <c r="O13" i="66"/>
  <c r="G13" i="66"/>
  <c r="M13" i="66"/>
  <c r="E13" i="66"/>
  <c r="AB13" i="66"/>
  <c r="T13" i="66"/>
  <c r="L13" i="66"/>
  <c r="AA13" i="66"/>
  <c r="S13" i="66"/>
  <c r="K13" i="66"/>
  <c r="Z13" i="66"/>
  <c r="R13" i="66"/>
  <c r="J13" i="66"/>
  <c r="Y13" i="66"/>
  <c r="Q13" i="66"/>
  <c r="I13" i="66"/>
  <c r="X13" i="66"/>
  <c r="P13" i="66"/>
  <c r="D13" i="66"/>
  <c r="V13" i="66"/>
  <c r="N13" i="66"/>
  <c r="G5" i="66" l="1"/>
  <c r="G4" i="66"/>
  <c r="AC14" i="66"/>
  <c r="AC18" i="66" s="1"/>
  <c r="AB14" i="66"/>
  <c r="AB18" i="66" s="1"/>
  <c r="AA14" i="66"/>
  <c r="AA18" i="66" s="1"/>
  <c r="Z14" i="66"/>
  <c r="Z18" i="66" s="1"/>
  <c r="Y14" i="66"/>
  <c r="Y18" i="66" s="1"/>
  <c r="X14" i="66"/>
  <c r="X18" i="66" s="1"/>
  <c r="W14" i="66"/>
  <c r="W18" i="66" s="1"/>
  <c r="V14" i="66"/>
  <c r="V18" i="66" s="1"/>
  <c r="U14" i="66"/>
  <c r="U18" i="66" s="1"/>
  <c r="T14" i="66"/>
  <c r="T18" i="66" s="1"/>
  <c r="S14" i="66"/>
  <c r="S18" i="66" s="1"/>
  <c r="R14" i="66"/>
  <c r="R18" i="66" s="1"/>
  <c r="Q14" i="66"/>
  <c r="Q18" i="66" s="1"/>
  <c r="P14" i="66"/>
  <c r="P18" i="66" s="1"/>
  <c r="O14" i="66"/>
  <c r="O18" i="66" s="1"/>
  <c r="N14" i="66"/>
  <c r="N18" i="66" s="1"/>
  <c r="M14" i="66"/>
  <c r="M18" i="66" s="1"/>
  <c r="L14" i="66"/>
  <c r="L18" i="66" s="1"/>
  <c r="K14" i="66"/>
  <c r="K18" i="66" s="1"/>
  <c r="J14" i="66"/>
  <c r="J18" i="66" s="1"/>
  <c r="I14" i="66"/>
  <c r="I18" i="66" s="1"/>
  <c r="H14" i="66"/>
  <c r="H18" i="66" s="1"/>
  <c r="G14" i="66"/>
  <c r="G18" i="66" s="1"/>
  <c r="F14" i="66"/>
  <c r="F18" i="66" s="1"/>
  <c r="E23" i="66" s="1"/>
  <c r="E14" i="66"/>
  <c r="E18" i="66" s="1"/>
  <c r="D14" i="66"/>
  <c r="D18" i="66" s="1"/>
  <c r="E24" i="66" s="1"/>
  <c r="C14" i="66"/>
  <c r="C18" i="66" s="1"/>
  <c r="E22" i="66" l="1"/>
  <c r="E25" i="66"/>
  <c r="F22" i="66" l="1"/>
  <c r="F23" i="66"/>
  <c r="F24" i="66"/>
  <c r="F25" i="66" l="1"/>
  <c r="M37" i="59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<sst xmlns="http://schemas.openxmlformats.org/spreadsheetml/2006/main" count="284" uniqueCount="111">
  <si>
    <t>TOTAL</t>
  </si>
  <si>
    <t>Direct Labor</t>
  </si>
  <si>
    <t>Direct Costs</t>
  </si>
  <si>
    <t>Services by Others</t>
  </si>
  <si>
    <t>Prime</t>
  </si>
  <si>
    <t>Non-D/M/WBE/VOSB</t>
  </si>
  <si>
    <t>VOSB</t>
  </si>
  <si>
    <t>%</t>
  </si>
  <si>
    <t>Consultants</t>
  </si>
  <si>
    <t>Designation</t>
  </si>
  <si>
    <t>D/M/WBE</t>
  </si>
  <si>
    <t>Select one</t>
  </si>
  <si>
    <t>ULC</t>
  </si>
  <si>
    <t>Role of Consultant</t>
  </si>
  <si>
    <t>Project Management</t>
  </si>
  <si>
    <t>Electrical</t>
  </si>
  <si>
    <t>Freeways</t>
  </si>
  <si>
    <t>Roadway Design</t>
  </si>
  <si>
    <t>Survey and Civil Support</t>
  </si>
  <si>
    <t>ITS, Electrical Lighting</t>
  </si>
  <si>
    <t>Structures, Roadway, and Electrical-QC/QA</t>
  </si>
  <si>
    <t>Structural Design</t>
  </si>
  <si>
    <t>Exhibit 4</t>
  </si>
  <si>
    <t>Multiplier</t>
  </si>
  <si>
    <t>Total Labor</t>
  </si>
  <si>
    <t>Subconsultant</t>
  </si>
  <si>
    <t>Team Partner</t>
  </si>
  <si>
    <t>DSE</t>
  </si>
  <si>
    <t>CM Upon Request</t>
  </si>
  <si>
    <t>DSE Upon Request</t>
  </si>
  <si>
    <t>Consultant Type</t>
  </si>
  <si>
    <t>Avg. Hrs/Month</t>
  </si>
  <si>
    <t>Direct Costs*</t>
  </si>
  <si>
    <t>Consultant (ULC)</t>
  </si>
  <si>
    <t>Avg. Hrly Rate</t>
  </si>
  <si>
    <t>Total Hrs</t>
  </si>
  <si>
    <t>Partner 2</t>
  </si>
  <si>
    <t>Partner 3</t>
  </si>
  <si>
    <t>Team Lead</t>
  </si>
  <si>
    <t>This Exhibit is for Single Prime Consultants and Team Leads only</t>
  </si>
  <si>
    <t>CM</t>
  </si>
  <si>
    <t>Consultant Name</t>
  </si>
  <si>
    <t>Total Hours</t>
  </si>
  <si>
    <t>Additional Services 
(Prime only)</t>
  </si>
  <si>
    <t>Lead</t>
  </si>
  <si>
    <t>Subconsultant 1</t>
  </si>
  <si>
    <t>Subconsultant 2</t>
  </si>
  <si>
    <t>Subconsultant 3</t>
  </si>
  <si>
    <t>Subconsultant 4</t>
  </si>
  <si>
    <t>Subconsultant 5</t>
  </si>
  <si>
    <t>Subconsultant 6</t>
  </si>
  <si>
    <t>Subconsultant 7</t>
  </si>
  <si>
    <t>Subconsultant 8</t>
  </si>
  <si>
    <t>Subconsultant 9</t>
  </si>
  <si>
    <t>Subconsultant 10</t>
  </si>
  <si>
    <t>Subconsultant 11</t>
  </si>
  <si>
    <t>Subconsultant 12</t>
  </si>
  <si>
    <t>Subconsultant 13</t>
  </si>
  <si>
    <t>Subconsultant 14</t>
  </si>
  <si>
    <t>Subconsultant 15</t>
  </si>
  <si>
    <t>Subconsultant 16</t>
  </si>
  <si>
    <t>Subconsultant 17</t>
  </si>
  <si>
    <t>Subconsultant 18</t>
  </si>
  <si>
    <t>Subconsultant 19</t>
  </si>
  <si>
    <t>Subconsultant 20</t>
  </si>
  <si>
    <t>Subconsultant 21</t>
  </si>
  <si>
    <t>Subconsultant 22</t>
  </si>
  <si>
    <t>Subconsultant 23</t>
  </si>
  <si>
    <t>Subconsultant 24</t>
  </si>
  <si>
    <t xml:space="preserve">
</t>
  </si>
  <si>
    <t>PROJECT SUMMARY</t>
  </si>
  <si>
    <t>Single Prime</t>
  </si>
  <si>
    <t>Lead Partner</t>
  </si>
  <si>
    <t>CONTRACT ULC</t>
  </si>
  <si>
    <t>Exhibit 5</t>
  </si>
  <si>
    <t>TASKS, HOURS &amp; FEES</t>
  </si>
  <si>
    <t>No Designation</t>
  </si>
  <si>
    <t>DBE/Vet Designation</t>
  </si>
  <si>
    <t>PRIME CONSULTANT</t>
  </si>
  <si>
    <t>TEAM LEAD</t>
  </si>
  <si>
    <t>TEAM PARTNER</t>
  </si>
  <si>
    <t>2nd TIER SUBCONSULTANT</t>
  </si>
  <si>
    <t>Select 'Consultant Type'</t>
  </si>
  <si>
    <t>Contingency</t>
  </si>
  <si>
    <t>CM Services</t>
  </si>
  <si>
    <t>DSE Services</t>
  </si>
  <si>
    <t>Contract Number / Description:</t>
  </si>
  <si>
    <t>Exhibit 2</t>
  </si>
  <si>
    <t>Tasks and hours listed below are estimates at the time of proposal submission.
Tasks to be coordinated with Tollway PM.</t>
  </si>
  <si>
    <t>Design Corridor Manager</t>
  </si>
  <si>
    <t>Construction Corridor Manager</t>
  </si>
  <si>
    <t>Prime/Team Name:</t>
  </si>
  <si>
    <t>Breakdown of Scope by Task</t>
  </si>
  <si>
    <t>Total</t>
  </si>
  <si>
    <t>% Commitment</t>
  </si>
  <si>
    <t>-</t>
  </si>
  <si>
    <t>Partner 1</t>
  </si>
  <si>
    <t>Team Total</t>
  </si>
  <si>
    <t>CONTINGENCY</t>
  </si>
  <si>
    <r>
      <t xml:space="preserve">* Direct Costs (Itemized)
</t>
    </r>
    <r>
      <rPr>
        <sz val="8"/>
        <rFont val="Arial Narrow"/>
        <family val="2"/>
      </rPr>
      <t xml:space="preserve">List expenses </t>
    </r>
    <r>
      <rPr>
        <u/>
        <sz val="8"/>
        <rFont val="Arial Narrow"/>
        <family val="2"/>
      </rPr>
      <t>not</t>
    </r>
    <r>
      <rPr>
        <sz val="8"/>
        <rFont val="Arial Narrow"/>
        <family val="2"/>
      </rPr>
      <t xml:space="preserve"> included in the Allowable Direct Costs list or Vehicle Reimbursement links (below).  Written permission must be received from the Chief Engineering Officer prior to its inclusion and attached after Exhibit 2 as a PDF.</t>
    </r>
  </si>
  <si>
    <t>Subconsultant Totals</t>
  </si>
  <si>
    <t>Proposal Date</t>
  </si>
  <si>
    <t>Board Date</t>
  </si>
  <si>
    <t>Duration (months)</t>
  </si>
  <si>
    <t>Substantial Completion Date</t>
  </si>
  <si>
    <t>Contract Expiration Date</t>
  </si>
  <si>
    <t>SCOPE OF SERVICES</t>
  </si>
  <si>
    <t>REALLOCATION - Exhibit 1</t>
  </si>
  <si>
    <t>Subconsultant 
Name:</t>
  </si>
  <si>
    <t>REALLOCATION - Exhibit 2</t>
  </si>
  <si>
    <t>By submitting this Exhibit to the Tollway, the Consultant acknowledges that the work detailed below will be performed within the term limits of the original contract.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</si>
</sst>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"/>
  </numFmts>
  <fonts count="3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10"/>
      <color theme="1" tint="0.49998474074526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theme="0" tint="-0.499984740745262"/>
      <name val="Arial Narrow"/>
      <family val="2"/>
    </font>
    <font>
      <sz val="12"/>
      <color theme="0"/>
      <name val="Arial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b/>
      <sz val="10"/>
      <color rgb="FFFF0000"/>
      <name val="Arial Narrow"/>
      <family val="2"/>
    </font>
    <font>
      <b/>
      <u/>
      <sz val="10"/>
      <name val="Arial Narrow"/>
      <family val="2"/>
    </font>
    <font>
      <b/>
      <sz val="10"/>
      <color theme="0"/>
      <name val="Arial Narrow"/>
      <family val="2"/>
    </font>
    <font>
      <i/>
      <sz val="10"/>
      <name val="Arial Narrow"/>
      <family val="2"/>
    </font>
    <font>
      <sz val="10"/>
      <color theme="0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sz val="10"/>
      <color theme="0"/>
      <name val="Arial"/>
      <family val="2"/>
    </font>
    <font>
      <u/>
      <sz val="10"/>
      <name val="Arial Narrow"/>
      <family val="2"/>
    </font>
    <font>
      <b/>
      <sz val="10"/>
      <color theme="0"/>
      <name val="Arial"/>
      <family val="2"/>
    </font>
    <font>
      <i/>
      <sz val="9"/>
      <name val="Arial Narrow"/>
      <family val="2"/>
    </font>
    <font>
      <sz val="9"/>
      <name val="Arial"/>
      <family val="2"/>
    </font>
    <font>
      <sz val="12"/>
      <color rgb="FF1E1E1E"/>
      <name val="Segoe UI"/>
      <family val="2"/>
    </font>
    <font>
      <b/>
      <i/>
      <sz val="10"/>
      <color theme="0"/>
      <name val="Arial Narrow"/>
      <family val="2"/>
    </font>
    <font>
      <sz val="12"/>
      <color theme="0"/>
      <name val="Lato"/>
      <family val="2"/>
    </font>
    <font>
      <u/>
      <sz val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auto="1"/>
      </left>
      <right/>
      <top/>
      <bottom style="thin">
        <color rgb="FFFF0000"/>
      </bottom>
      <diagonal/>
    </border>
    <border>
      <left style="medium">
        <color indexed="64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rgb="FFFF0000"/>
      </top>
      <bottom style="medium">
        <color rgb="FFFF0000"/>
      </bottom>
      <diagonal/>
    </border>
    <border>
      <left style="medium">
        <color indexed="64"/>
      </left>
      <right/>
      <top style="thin">
        <color rgb="FFFF0000"/>
      </top>
      <bottom style="medium">
        <color rgb="FFFF0000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 style="medium">
        <color rgb="FFFF000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FF0000"/>
      </bottom>
      <diagonal/>
    </border>
    <border>
      <left/>
      <right style="medium">
        <color indexed="64"/>
      </right>
      <top/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</cellStyleXfs>
  <cellXfs count="318">
    <xf numFmtId="0" fontId="0" fillId="0" borderId="0" xfId="0"/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5" fillId="0" borderId="0" xfId="0" applyFont="1" applyProtection="1"/>
    <xf numFmtId="0" fontId="1" fillId="0" borderId="0" xfId="3" applyProtection="1"/>
    <xf numFmtId="0" fontId="3" fillId="0" borderId="0" xfId="0" applyFont="1" applyAlignment="1" applyProtection="1">
      <alignment wrapText="1"/>
    </xf>
    <xf numFmtId="44" fontId="10" fillId="0" borderId="11" xfId="4" applyFont="1" applyBorder="1" applyAlignment="1" applyProtection="1">
      <alignment vertical="center"/>
    </xf>
    <xf numFmtId="44" fontId="12" fillId="0" borderId="11" xfId="4" applyFont="1" applyBorder="1" applyAlignment="1" applyProtection="1">
      <alignment vertical="center"/>
    </xf>
    <xf numFmtId="44" fontId="12" fillId="0" borderId="15" xfId="4" applyFont="1" applyBorder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1" fillId="0" borderId="0" xfId="0" applyFont="1" applyAlignment="1" applyProtection="1"/>
    <xf numFmtId="0" fontId="1" fillId="0" borderId="0" xfId="0" applyFont="1" applyProtection="1"/>
    <xf numFmtId="0" fontId="4" fillId="0" borderId="0" xfId="0" applyFont="1" applyAlignment="1" applyProtection="1">
      <alignment horizontal="right"/>
    </xf>
    <xf numFmtId="0" fontId="0" fillId="0" borderId="0" xfId="0" applyAlignment="1" applyProtection="1">
      <alignment horizontal="left"/>
    </xf>
    <xf numFmtId="0" fontId="10" fillId="0" borderId="0" xfId="0" applyFont="1" applyProtection="1"/>
    <xf numFmtId="0" fontId="16" fillId="0" borderId="0" xfId="3" applyFont="1" applyFill="1" applyAlignment="1" applyProtection="1">
      <alignment wrapText="1"/>
    </xf>
    <xf numFmtId="0" fontId="17" fillId="0" borderId="0" xfId="0" applyFont="1" applyAlignment="1" applyProtection="1"/>
    <xf numFmtId="0" fontId="16" fillId="0" borderId="0" xfId="3" applyFont="1" applyFill="1" applyAlignment="1" applyProtection="1"/>
    <xf numFmtId="0" fontId="11" fillId="0" borderId="0" xfId="0" applyFont="1" applyProtection="1"/>
    <xf numFmtId="0" fontId="3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 wrapText="1"/>
    </xf>
    <xf numFmtId="0" fontId="14" fillId="2" borderId="29" xfId="0" applyFont="1" applyFill="1" applyBorder="1" applyAlignment="1" applyProtection="1">
      <alignment horizontal="center" vertical="center" wrapText="1"/>
    </xf>
    <xf numFmtId="10" fontId="10" fillId="0" borderId="12" xfId="1" applyNumberFormat="1" applyFont="1" applyBorder="1" applyAlignment="1" applyProtection="1">
      <alignment horizontal="center" vertical="center"/>
    </xf>
    <xf numFmtId="0" fontId="9" fillId="0" borderId="11" xfId="0" applyNumberFormat="1" applyFont="1" applyBorder="1" applyAlignment="1" applyProtection="1">
      <alignment horizontal="center" vertical="center"/>
    </xf>
    <xf numFmtId="0" fontId="22" fillId="0" borderId="24" xfId="0" applyNumberFormat="1" applyFont="1" applyBorder="1" applyAlignment="1" applyProtection="1">
      <alignment horizontal="center" vertical="center"/>
    </xf>
    <xf numFmtId="0" fontId="11" fillId="0" borderId="0" xfId="0" applyNumberFormat="1" applyFont="1" applyBorder="1" applyProtection="1"/>
    <xf numFmtId="0" fontId="23" fillId="0" borderId="0" xfId="0" applyFont="1" applyProtection="1"/>
    <xf numFmtId="0" fontId="13" fillId="0" borderId="0" xfId="0" applyFont="1" applyProtection="1"/>
    <xf numFmtId="0" fontId="0" fillId="0" borderId="0" xfId="0" applyFill="1" applyProtection="1"/>
    <xf numFmtId="0" fontId="11" fillId="0" borderId="0" xfId="3" applyFont="1" applyAlignment="1" applyProtection="1">
      <alignment vertical="center" wrapText="1"/>
    </xf>
    <xf numFmtId="0" fontId="11" fillId="0" borderId="0" xfId="0" applyFont="1" applyAlignment="1" applyProtection="1"/>
    <xf numFmtId="44" fontId="10" fillId="0" borderId="0" xfId="0" applyNumberFormat="1" applyFont="1" applyBorder="1" applyProtection="1"/>
    <xf numFmtId="0" fontId="11" fillId="3" borderId="35" xfId="0" applyNumberFormat="1" applyFont="1" applyFill="1" applyBorder="1" applyAlignment="1" applyProtection="1">
      <alignment wrapText="1"/>
      <protection locked="0"/>
    </xf>
    <xf numFmtId="0" fontId="10" fillId="0" borderId="37" xfId="0" applyFont="1" applyBorder="1" applyAlignment="1" applyProtection="1">
      <protection locked="0"/>
    </xf>
    <xf numFmtId="0" fontId="19" fillId="0" borderId="37" xfId="0" applyNumberFormat="1" applyFont="1" applyFill="1" applyBorder="1" applyAlignment="1" applyProtection="1">
      <protection locked="0"/>
    </xf>
    <xf numFmtId="44" fontId="10" fillId="0" borderId="37" xfId="0" applyNumberFormat="1" applyFont="1" applyBorder="1" applyProtection="1">
      <protection locked="0"/>
    </xf>
    <xf numFmtId="44" fontId="10" fillId="0" borderId="37" xfId="0" applyNumberFormat="1" applyFont="1" applyBorder="1" applyProtection="1"/>
    <xf numFmtId="0" fontId="11" fillId="3" borderId="33" xfId="0" applyNumberFormat="1" applyFont="1" applyFill="1" applyBorder="1" applyAlignment="1" applyProtection="1">
      <alignment wrapText="1"/>
      <protection locked="0"/>
    </xf>
    <xf numFmtId="0" fontId="10" fillId="0" borderId="40" xfId="0" applyFont="1" applyBorder="1" applyAlignment="1" applyProtection="1">
      <protection locked="0"/>
    </xf>
    <xf numFmtId="0" fontId="19" fillId="0" borderId="40" xfId="0" applyNumberFormat="1" applyFont="1" applyFill="1" applyBorder="1" applyAlignment="1" applyProtection="1">
      <protection locked="0"/>
    </xf>
    <xf numFmtId="44" fontId="10" fillId="0" borderId="40" xfId="0" applyNumberFormat="1" applyFont="1" applyBorder="1" applyProtection="1">
      <protection locked="0"/>
    </xf>
    <xf numFmtId="44" fontId="10" fillId="0" borderId="40" xfId="0" applyNumberFormat="1" applyFont="1" applyBorder="1" applyProtection="1"/>
    <xf numFmtId="0" fontId="11" fillId="3" borderId="14" xfId="0" applyNumberFormat="1" applyFont="1" applyFill="1" applyBorder="1" applyAlignment="1" applyProtection="1">
      <alignment wrapText="1"/>
      <protection locked="0"/>
    </xf>
    <xf numFmtId="0" fontId="10" fillId="0" borderId="42" xfId="0" applyFont="1" applyBorder="1" applyAlignment="1" applyProtection="1">
      <protection locked="0"/>
    </xf>
    <xf numFmtId="0" fontId="19" fillId="0" borderId="42" xfId="0" applyNumberFormat="1" applyFont="1" applyFill="1" applyBorder="1" applyAlignment="1" applyProtection="1">
      <protection locked="0"/>
    </xf>
    <xf numFmtId="44" fontId="10" fillId="0" borderId="42" xfId="0" applyNumberFormat="1" applyFont="1" applyBorder="1" applyProtection="1">
      <protection locked="0"/>
    </xf>
    <xf numFmtId="44" fontId="10" fillId="0" borderId="42" xfId="0" applyNumberFormat="1" applyFont="1" applyBorder="1" applyProtection="1"/>
    <xf numFmtId="166" fontId="10" fillId="0" borderId="37" xfId="0" applyNumberFormat="1" applyFont="1" applyBorder="1" applyProtection="1"/>
    <xf numFmtId="166" fontId="10" fillId="0" borderId="42" xfId="0" applyNumberFormat="1" applyFont="1" applyBorder="1" applyProtection="1"/>
    <xf numFmtId="166" fontId="10" fillId="0" borderId="40" xfId="0" applyNumberFormat="1" applyFont="1" applyBorder="1" applyProtection="1"/>
    <xf numFmtId="164" fontId="5" fillId="0" borderId="0" xfId="2" applyNumberFormat="1" applyFont="1" applyProtection="1"/>
    <xf numFmtId="0" fontId="11" fillId="3" borderId="34" xfId="0" applyNumberFormat="1" applyFont="1" applyFill="1" applyBorder="1" applyProtection="1"/>
    <xf numFmtId="0" fontId="11" fillId="3" borderId="36" xfId="0" applyNumberFormat="1" applyFont="1" applyFill="1" applyBorder="1" applyProtection="1"/>
    <xf numFmtId="0" fontId="11" fillId="3" borderId="36" xfId="0" applyNumberFormat="1" applyFont="1" applyFill="1" applyBorder="1" applyAlignment="1" applyProtection="1">
      <alignment wrapText="1"/>
    </xf>
    <xf numFmtId="0" fontId="11" fillId="3" borderId="38" xfId="0" applyNumberFormat="1" applyFont="1" applyFill="1" applyBorder="1" applyProtection="1"/>
    <xf numFmtId="0" fontId="11" fillId="3" borderId="43" xfId="0" applyFont="1" applyFill="1" applyBorder="1" applyAlignment="1" applyProtection="1">
      <alignment horizontal="left" vertical="center" indent="1"/>
    </xf>
    <xf numFmtId="0" fontId="11" fillId="3" borderId="44" xfId="0" applyFont="1" applyFill="1" applyBorder="1" applyAlignment="1" applyProtection="1">
      <alignment horizontal="left" vertical="center" indent="1"/>
    </xf>
    <xf numFmtId="44" fontId="12" fillId="0" borderId="46" xfId="4" applyFont="1" applyBorder="1" applyAlignment="1" applyProtection="1">
      <alignment vertical="center"/>
    </xf>
    <xf numFmtId="0" fontId="11" fillId="3" borderId="45" xfId="0" applyFont="1" applyFill="1" applyBorder="1" applyAlignment="1" applyProtection="1">
      <alignment horizontal="left" vertical="center" indent="1"/>
    </xf>
    <xf numFmtId="0" fontId="11" fillId="3" borderId="47" xfId="0" applyFont="1" applyFill="1" applyBorder="1" applyAlignment="1" applyProtection="1">
      <alignment horizontal="left" vertical="center" indent="1"/>
    </xf>
    <xf numFmtId="0" fontId="11" fillId="3" borderId="48" xfId="0" applyFont="1" applyFill="1" applyBorder="1" applyAlignment="1" applyProtection="1">
      <alignment horizontal="left" vertical="center" indent="1"/>
    </xf>
    <xf numFmtId="44" fontId="11" fillId="3" borderId="21" xfId="4" applyFont="1" applyFill="1" applyBorder="1" applyAlignment="1" applyProtection="1">
      <alignment horizontal="center" vertical="center"/>
    </xf>
    <xf numFmtId="10" fontId="11" fillId="3" borderId="49" xfId="0" applyNumberFormat="1" applyFont="1" applyFill="1" applyBorder="1" applyAlignment="1" applyProtection="1">
      <alignment horizontal="center" vertical="center"/>
    </xf>
    <xf numFmtId="44" fontId="12" fillId="0" borderId="51" xfId="4" applyFont="1" applyBorder="1" applyAlignment="1" applyProtection="1">
      <alignment vertical="center"/>
    </xf>
    <xf numFmtId="10" fontId="12" fillId="0" borderId="50" xfId="0" applyNumberFormat="1" applyFont="1" applyBorder="1" applyAlignment="1" applyProtection="1">
      <alignment horizontal="center" vertical="center"/>
    </xf>
    <xf numFmtId="10" fontId="12" fillId="0" borderId="52" xfId="0" applyNumberFormat="1" applyFont="1" applyBorder="1" applyAlignment="1" applyProtection="1">
      <alignment horizontal="center" vertical="center"/>
    </xf>
    <xf numFmtId="10" fontId="12" fillId="0" borderId="53" xfId="0" applyNumberFormat="1" applyFont="1" applyBorder="1" applyAlignment="1" applyProtection="1">
      <alignment horizontal="center" vertical="center"/>
    </xf>
    <xf numFmtId="44" fontId="11" fillId="3" borderId="55" xfId="4" applyFont="1" applyFill="1" applyBorder="1" applyAlignment="1" applyProtection="1">
      <alignment vertical="center"/>
    </xf>
    <xf numFmtId="10" fontId="11" fillId="3" borderId="54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Protection="1"/>
    <xf numFmtId="0" fontId="11" fillId="3" borderId="13" xfId="0" applyNumberFormat="1" applyFont="1" applyFill="1" applyBorder="1" applyAlignment="1" applyProtection="1">
      <alignment wrapText="1"/>
      <protection locked="0"/>
    </xf>
    <xf numFmtId="44" fontId="10" fillId="0" borderId="57" xfId="0" applyNumberFormat="1" applyFont="1" applyBorder="1" applyProtection="1">
      <protection locked="0"/>
    </xf>
    <xf numFmtId="44" fontId="10" fillId="0" borderId="57" xfId="0" applyNumberFormat="1" applyFont="1" applyBorder="1" applyProtection="1"/>
    <xf numFmtId="14" fontId="3" fillId="0" borderId="0" xfId="3" applyNumberFormat="1" applyFont="1" applyBorder="1" applyProtection="1"/>
    <xf numFmtId="166" fontId="10" fillId="0" borderId="57" xfId="0" applyNumberFormat="1" applyFont="1" applyBorder="1" applyProtection="1"/>
    <xf numFmtId="44" fontId="10" fillId="0" borderId="39" xfId="0" applyNumberFormat="1" applyFont="1" applyBorder="1" applyProtection="1"/>
    <xf numFmtId="44" fontId="10" fillId="0" borderId="56" xfId="0" applyNumberFormat="1" applyFont="1" applyBorder="1" applyProtection="1"/>
    <xf numFmtId="44" fontId="10" fillId="0" borderId="41" xfId="0" applyNumberFormat="1" applyFont="1" applyBorder="1" applyProtection="1"/>
    <xf numFmtId="44" fontId="10" fillId="0" borderId="58" xfId="0" applyNumberFormat="1" applyFont="1" applyBorder="1" applyProtection="1"/>
    <xf numFmtId="164" fontId="10" fillId="0" borderId="37" xfId="2" applyNumberFormat="1" applyFont="1" applyBorder="1" applyProtection="1">
      <protection locked="0"/>
    </xf>
    <xf numFmtId="164" fontId="10" fillId="0" borderId="42" xfId="2" applyNumberFormat="1" applyFont="1" applyBorder="1" applyProtection="1">
      <protection locked="0"/>
    </xf>
    <xf numFmtId="164" fontId="10" fillId="0" borderId="40" xfId="2" applyNumberFormat="1" applyFont="1" applyBorder="1" applyProtection="1">
      <protection locked="0"/>
    </xf>
    <xf numFmtId="164" fontId="10" fillId="0" borderId="57" xfId="2" applyNumberFormat="1" applyFont="1" applyBorder="1" applyProtection="1">
      <protection locked="0"/>
    </xf>
    <xf numFmtId="44" fontId="10" fillId="4" borderId="42" xfId="0" applyNumberFormat="1" applyFont="1" applyFill="1" applyBorder="1" applyProtection="1"/>
    <xf numFmtId="44" fontId="10" fillId="4" borderId="40" xfId="0" applyNumberFormat="1" applyFont="1" applyFill="1" applyBorder="1" applyProtection="1"/>
    <xf numFmtId="44" fontId="10" fillId="4" borderId="57" xfId="0" applyNumberFormat="1" applyFont="1" applyFill="1" applyBorder="1" applyProtection="1"/>
    <xf numFmtId="0" fontId="19" fillId="0" borderId="37" xfId="4" applyNumberFormat="1" applyFont="1" applyBorder="1" applyAlignment="1" applyProtection="1">
      <alignment wrapText="1"/>
      <protection locked="0"/>
    </xf>
    <xf numFmtId="0" fontId="19" fillId="0" borderId="40" xfId="4" applyNumberFormat="1" applyFont="1" applyBorder="1" applyAlignment="1" applyProtection="1">
      <alignment wrapText="1"/>
      <protection locked="0"/>
    </xf>
    <xf numFmtId="0" fontId="11" fillId="3" borderId="36" xfId="2" applyNumberFormat="1" applyFont="1" applyFill="1" applyBorder="1" applyProtection="1"/>
    <xf numFmtId="0" fontId="19" fillId="0" borderId="59" xfId="4" applyNumberFormat="1" applyFont="1" applyBorder="1" applyAlignment="1" applyProtection="1">
      <alignment wrapText="1"/>
      <protection locked="0"/>
    </xf>
    <xf numFmtId="0" fontId="10" fillId="0" borderId="57" xfId="0" applyFont="1" applyBorder="1" applyAlignment="1" applyProtection="1">
      <protection locked="0"/>
    </xf>
    <xf numFmtId="0" fontId="19" fillId="0" borderId="32" xfId="0" applyNumberFormat="1" applyFont="1" applyFill="1" applyBorder="1" applyAlignment="1" applyProtection="1">
      <protection locked="0"/>
    </xf>
    <xf numFmtId="0" fontId="19" fillId="0" borderId="57" xfId="4" applyNumberFormat="1" applyFont="1" applyBorder="1" applyAlignment="1" applyProtection="1">
      <alignment wrapText="1"/>
      <protection locked="0"/>
    </xf>
    <xf numFmtId="164" fontId="10" fillId="0" borderId="60" xfId="2" applyNumberFormat="1" applyFont="1" applyBorder="1" applyAlignment="1" applyProtection="1">
      <alignment vertical="center"/>
    </xf>
    <xf numFmtId="0" fontId="14" fillId="2" borderId="29" xfId="0" applyFont="1" applyFill="1" applyBorder="1" applyAlignment="1" applyProtection="1">
      <alignment horizontal="center" vertical="center"/>
    </xf>
    <xf numFmtId="0" fontId="0" fillId="2" borderId="0" xfId="0" applyFill="1" applyBorder="1" applyProtection="1"/>
    <xf numFmtId="0" fontId="1" fillId="2" borderId="2" xfId="3" applyFill="1" applyBorder="1" applyProtection="1"/>
    <xf numFmtId="0" fontId="0" fillId="2" borderId="3" xfId="0" applyFill="1" applyBorder="1" applyProtection="1"/>
    <xf numFmtId="0" fontId="3" fillId="2" borderId="19" xfId="0" applyFont="1" applyFill="1" applyBorder="1" applyAlignment="1" applyProtection="1">
      <alignment horizontal="right"/>
    </xf>
    <xf numFmtId="0" fontId="24" fillId="2" borderId="16" xfId="7" applyFont="1" applyFill="1" applyBorder="1" applyAlignment="1" applyProtection="1"/>
    <xf numFmtId="0" fontId="8" fillId="2" borderId="8" xfId="7" applyFill="1" applyBorder="1" applyAlignment="1" applyProtection="1">
      <alignment vertical="center"/>
      <protection locked="0"/>
    </xf>
    <xf numFmtId="0" fontId="24" fillId="2" borderId="2" xfId="7" applyFont="1" applyFill="1" applyBorder="1" applyAlignment="1" applyProtection="1">
      <alignment vertical="center"/>
    </xf>
    <xf numFmtId="0" fontId="8" fillId="2" borderId="3" xfId="7" applyFill="1" applyBorder="1" applyAlignment="1" applyProtection="1">
      <alignment vertical="center"/>
      <protection locked="0"/>
    </xf>
    <xf numFmtId="44" fontId="1" fillId="2" borderId="0" xfId="3" applyNumberFormat="1" applyFill="1" applyBorder="1" applyProtection="1"/>
    <xf numFmtId="0" fontId="3" fillId="2" borderId="3" xfId="0" applyFont="1" applyFill="1" applyBorder="1" applyProtection="1"/>
    <xf numFmtId="44" fontId="1" fillId="2" borderId="3" xfId="3" applyNumberFormat="1" applyFill="1" applyBorder="1" applyProtection="1"/>
    <xf numFmtId="0" fontId="3" fillId="2" borderId="16" xfId="0" applyFont="1" applyFill="1" applyBorder="1" applyAlignment="1" applyProtection="1">
      <alignment horizontal="left"/>
    </xf>
    <xf numFmtId="0" fontId="1" fillId="2" borderId="0" xfId="3" applyFill="1" applyBorder="1" applyProtection="1"/>
    <xf numFmtId="10" fontId="10" fillId="0" borderId="19" xfId="1" applyNumberFormat="1" applyFont="1" applyBorder="1" applyAlignment="1" applyProtection="1">
      <alignment horizontal="center" vertical="center"/>
    </xf>
    <xf numFmtId="0" fontId="9" fillId="0" borderId="11" xfId="0" applyNumberFormat="1" applyFont="1" applyBorder="1" applyAlignment="1" applyProtection="1">
      <alignment horizontal="center" vertical="center" wrapText="1"/>
    </xf>
    <xf numFmtId="0" fontId="11" fillId="2" borderId="10" xfId="0" applyFont="1" applyFill="1" applyBorder="1" applyAlignment="1" applyProtection="1">
      <alignment horizontal="center" vertical="center" wrapText="1"/>
    </xf>
    <xf numFmtId="164" fontId="10" fillId="0" borderId="61" xfId="2" applyNumberFormat="1" applyFont="1" applyBorder="1" applyAlignment="1" applyProtection="1">
      <alignment vertical="center"/>
    </xf>
    <xf numFmtId="0" fontId="11" fillId="2" borderId="16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vertical="center"/>
    </xf>
    <xf numFmtId="0" fontId="22" fillId="0" borderId="24" xfId="0" applyFont="1" applyBorder="1" applyAlignment="1">
      <alignment horizontal="center" vertical="center" wrapText="1"/>
    </xf>
    <xf numFmtId="0" fontId="11" fillId="2" borderId="10" xfId="0" applyFont="1" applyFill="1" applyBorder="1" applyAlignment="1" applyProtection="1">
      <alignment horizontal="center" vertical="center"/>
    </xf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horizontal="right"/>
    </xf>
    <xf numFmtId="0" fontId="11" fillId="2" borderId="4" xfId="0" applyFont="1" applyFill="1" applyBorder="1" applyAlignment="1" applyProtection="1">
      <alignment horizontal="center" vertical="center" wrapText="1"/>
    </xf>
    <xf numFmtId="0" fontId="0" fillId="0" borderId="31" xfId="0" applyBorder="1"/>
    <xf numFmtId="0" fontId="3" fillId="0" borderId="0" xfId="3" applyFont="1" applyAlignment="1">
      <alignment vertical="center" wrapText="1"/>
    </xf>
    <xf numFmtId="164" fontId="0" fillId="0" borderId="0" xfId="5" applyNumberFormat="1" applyFont="1" applyProtection="1"/>
    <xf numFmtId="0" fontId="4" fillId="0" borderId="0" xfId="3" applyFont="1" applyAlignment="1">
      <alignment vertical="center"/>
    </xf>
    <xf numFmtId="0" fontId="1" fillId="0" borderId="0" xfId="3"/>
    <xf numFmtId="0" fontId="4" fillId="0" borderId="0" xfId="3" applyFont="1" applyAlignment="1">
      <alignment horizontal="right" vertical="center"/>
    </xf>
    <xf numFmtId="0" fontId="3" fillId="0" borderId="0" xfId="3" applyFont="1" applyAlignment="1">
      <alignment vertical="center"/>
    </xf>
    <xf numFmtId="164" fontId="1" fillId="0" borderId="0" xfId="5" applyNumberFormat="1" applyFont="1" applyProtection="1"/>
    <xf numFmtId="44" fontId="1" fillId="0" borderId="0" xfId="3" applyNumberFormat="1"/>
    <xf numFmtId="0" fontId="3" fillId="0" borderId="0" xfId="3" applyFont="1" applyAlignment="1">
      <alignment horizontal="right" vertical="center"/>
    </xf>
    <xf numFmtId="0" fontId="3" fillId="2" borderId="17" xfId="3" applyFont="1" applyFill="1" applyBorder="1" applyAlignment="1">
      <alignment horizontal="left" wrapText="1"/>
    </xf>
    <xf numFmtId="0" fontId="1" fillId="2" borderId="18" xfId="3" applyFill="1" applyBorder="1"/>
    <xf numFmtId="0" fontId="3" fillId="2" borderId="16" xfId="3" applyFont="1" applyFill="1" applyBorder="1" applyAlignment="1">
      <alignment horizontal="left"/>
    </xf>
    <xf numFmtId="0" fontId="1" fillId="2" borderId="9" xfId="3" applyFill="1" applyBorder="1"/>
    <xf numFmtId="0" fontId="1" fillId="2" borderId="2" xfId="3" applyFill="1" applyBorder="1"/>
    <xf numFmtId="0" fontId="1" fillId="2" borderId="3" xfId="3" applyFill="1" applyBorder="1"/>
    <xf numFmtId="0" fontId="3" fillId="2" borderId="3" xfId="3" applyFont="1" applyFill="1" applyBorder="1" applyAlignment="1">
      <alignment horizontal="right"/>
    </xf>
    <xf numFmtId="0" fontId="2" fillId="2" borderId="3" xfId="3" applyFont="1" applyFill="1" applyBorder="1" applyAlignment="1" applyProtection="1">
      <alignment horizontal="left"/>
      <protection locked="0"/>
    </xf>
    <xf numFmtId="0" fontId="2" fillId="2" borderId="19" xfId="3" applyFont="1" applyFill="1" applyBorder="1" applyAlignment="1" applyProtection="1">
      <alignment horizontal="left"/>
      <protection locked="0"/>
    </xf>
    <xf numFmtId="0" fontId="3" fillId="0" borderId="0" xfId="3" applyFont="1" applyAlignment="1">
      <alignment horizontal="right"/>
    </xf>
    <xf numFmtId="164" fontId="15" fillId="2" borderId="3" xfId="5" applyNumberFormat="1" applyFont="1" applyFill="1" applyBorder="1" applyAlignment="1" applyProtection="1">
      <alignment horizontal="center" vertical="center" wrapText="1"/>
    </xf>
    <xf numFmtId="0" fontId="15" fillId="2" borderId="19" xfId="3" applyFont="1" applyFill="1" applyBorder="1" applyAlignment="1">
      <alignment horizontal="center" vertical="center" wrapText="1"/>
    </xf>
    <xf numFmtId="0" fontId="1" fillId="0" borderId="16" xfId="3" applyBorder="1"/>
    <xf numFmtId="0" fontId="11" fillId="0" borderId="0" xfId="3" applyFont="1" applyAlignment="1">
      <alignment wrapText="1"/>
    </xf>
    <xf numFmtId="0" fontId="1" fillId="0" borderId="9" xfId="3" applyBorder="1"/>
    <xf numFmtId="164" fontId="10" fillId="0" borderId="20" xfId="5" applyNumberFormat="1" applyFont="1" applyBorder="1" applyProtection="1">
      <protection locked="0"/>
    </xf>
    <xf numFmtId="164" fontId="10" fillId="0" borderId="68" xfId="5" applyNumberFormat="1" applyFont="1" applyBorder="1" applyProtection="1">
      <protection locked="0"/>
    </xf>
    <xf numFmtId="0" fontId="11" fillId="0" borderId="0" xfId="3" applyFont="1"/>
    <xf numFmtId="0" fontId="10" fillId="0" borderId="6" xfId="3" applyFont="1" applyBorder="1" applyAlignment="1" applyProtection="1">
      <alignment wrapText="1"/>
      <protection locked="0"/>
    </xf>
    <xf numFmtId="0" fontId="10" fillId="0" borderId="0" xfId="3" applyFont="1"/>
    <xf numFmtId="0" fontId="18" fillId="0" borderId="16" xfId="3" applyFont="1" applyBorder="1"/>
    <xf numFmtId="44" fontId="10" fillId="0" borderId="7" xfId="3" applyNumberFormat="1" applyFont="1" applyBorder="1" applyAlignment="1" applyProtection="1">
      <alignment horizontal="right"/>
      <protection locked="0"/>
    </xf>
    <xf numFmtId="0" fontId="10" fillId="0" borderId="9" xfId="3" applyFont="1" applyBorder="1"/>
    <xf numFmtId="165" fontId="20" fillId="0" borderId="16" xfId="3" applyNumberFormat="1" applyFont="1" applyBorder="1"/>
    <xf numFmtId="44" fontId="10" fillId="0" borderId="64" xfId="5" applyNumberFormat="1" applyFont="1" applyBorder="1" applyAlignment="1" applyProtection="1">
      <alignment horizontal="right"/>
      <protection locked="0"/>
    </xf>
    <xf numFmtId="164" fontId="10" fillId="0" borderId="1" xfId="5" applyNumberFormat="1" applyFont="1" applyBorder="1" applyAlignment="1" applyProtection="1">
      <alignment horizontal="right"/>
    </xf>
    <xf numFmtId="44" fontId="10" fillId="0" borderId="32" xfId="3" applyNumberFormat="1" applyFont="1" applyBorder="1" applyAlignment="1">
      <alignment horizontal="right"/>
    </xf>
    <xf numFmtId="0" fontId="10" fillId="0" borderId="2" xfId="3" applyFont="1" applyBorder="1" applyProtection="1">
      <protection locked="0"/>
    </xf>
    <xf numFmtId="0" fontId="11" fillId="2" borderId="17" xfId="3" applyFont="1" applyFill="1" applyBorder="1" applyAlignment="1">
      <alignment vertical="center"/>
    </xf>
    <xf numFmtId="0" fontId="1" fillId="2" borderId="16" xfId="3" applyFill="1" applyBorder="1"/>
    <xf numFmtId="0" fontId="10" fillId="0" borderId="7" xfId="3" applyFont="1" applyBorder="1" applyAlignment="1" applyProtection="1">
      <alignment wrapText="1"/>
      <protection locked="0"/>
    </xf>
    <xf numFmtId="0" fontId="10" fillId="0" borderId="62" xfId="3" applyFont="1" applyBorder="1" applyAlignment="1" applyProtection="1">
      <alignment wrapText="1"/>
      <protection locked="0"/>
    </xf>
    <xf numFmtId="0" fontId="11" fillId="0" borderId="16" xfId="3" applyFont="1" applyBorder="1"/>
    <xf numFmtId="164" fontId="10" fillId="0" borderId="65" xfId="5" applyNumberFormat="1" applyFont="1" applyBorder="1" applyProtection="1">
      <protection locked="0"/>
    </xf>
    <xf numFmtId="0" fontId="11" fillId="2" borderId="0" xfId="3" applyFont="1" applyFill="1" applyProtection="1">
      <protection locked="0"/>
    </xf>
    <xf numFmtId="0" fontId="11" fillId="2" borderId="9" xfId="3" applyFont="1" applyFill="1" applyBorder="1"/>
    <xf numFmtId="164" fontId="10" fillId="0" borderId="25" xfId="5" applyNumberFormat="1" applyFont="1" applyBorder="1" applyProtection="1"/>
    <xf numFmtId="41" fontId="10" fillId="5" borderId="25" xfId="5" applyNumberFormat="1" applyFont="1" applyFill="1" applyBorder="1" applyProtection="1"/>
    <xf numFmtId="0" fontId="11" fillId="2" borderId="3" xfId="3" applyFont="1" applyFill="1" applyBorder="1" applyAlignment="1" applyProtection="1">
      <alignment vertical="center"/>
      <protection locked="0"/>
    </xf>
    <xf numFmtId="0" fontId="11" fillId="2" borderId="19" xfId="3" applyFont="1" applyFill="1" applyBorder="1" applyAlignment="1">
      <alignment vertical="center"/>
    </xf>
    <xf numFmtId="44" fontId="10" fillId="0" borderId="1" xfId="3" applyNumberFormat="1" applyFont="1" applyBorder="1" applyAlignment="1">
      <alignment horizontal="right"/>
    </xf>
    <xf numFmtId="0" fontId="28" fillId="0" borderId="0" xfId="0" applyFont="1"/>
    <xf numFmtId="0" fontId="29" fillId="0" borderId="0" xfId="3" applyFont="1" applyFill="1" applyBorder="1" applyAlignment="1" applyProtection="1"/>
    <xf numFmtId="0" fontId="30" fillId="0" borderId="0" xfId="0" applyFont="1"/>
    <xf numFmtId="0" fontId="23" fillId="0" borderId="0" xfId="3" applyFont="1"/>
    <xf numFmtId="0" fontId="1" fillId="0" borderId="0" xfId="3" quotePrefix="1" applyProtection="1"/>
    <xf numFmtId="0" fontId="3" fillId="2" borderId="17" xfId="3" applyFont="1" applyFill="1" applyBorder="1" applyAlignment="1">
      <alignment horizontal="left" wrapText="1"/>
    </xf>
    <xf numFmtId="44" fontId="10" fillId="0" borderId="8" xfId="3" applyNumberFormat="1" applyFont="1" applyBorder="1" applyAlignment="1" applyProtection="1">
      <alignment horizontal="right"/>
    </xf>
    <xf numFmtId="0" fontId="29" fillId="6" borderId="0" xfId="3" applyFont="1" applyFill="1" applyBorder="1" applyAlignment="1" applyProtection="1"/>
    <xf numFmtId="0" fontId="9" fillId="0" borderId="2" xfId="0" applyNumberFormat="1" applyFont="1" applyBorder="1" applyAlignment="1" applyProtection="1">
      <alignment horizontal="center" vertical="center" wrapText="1"/>
    </xf>
    <xf numFmtId="0" fontId="22" fillId="0" borderId="25" xfId="0" applyNumberFormat="1" applyFont="1" applyBorder="1" applyAlignment="1" applyProtection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44" fontId="10" fillId="0" borderId="2" xfId="4" applyFont="1" applyBorder="1" applyAlignment="1" applyProtection="1">
      <alignment vertical="center"/>
    </xf>
    <xf numFmtId="0" fontId="14" fillId="2" borderId="4" xfId="0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horizontal="center" vertical="center" wrapText="1"/>
    </xf>
    <xf numFmtId="0" fontId="26" fillId="3" borderId="25" xfId="0" applyNumberFormat="1" applyFont="1" applyFill="1" applyBorder="1" applyAlignment="1" applyProtection="1">
      <alignment horizontal="center" vertical="center"/>
    </xf>
    <xf numFmtId="0" fontId="26" fillId="3" borderId="25" xfId="0" applyFont="1" applyFill="1" applyBorder="1" applyAlignment="1">
      <alignment horizontal="center" vertical="center" wrapText="1"/>
    </xf>
    <xf numFmtId="44" fontId="19" fillId="3" borderId="2" xfId="4" applyFont="1" applyFill="1" applyBorder="1" applyAlignment="1" applyProtection="1">
      <alignment vertical="center"/>
    </xf>
    <xf numFmtId="10" fontId="19" fillId="3" borderId="19" xfId="1" applyNumberFormat="1" applyFont="1" applyFill="1" applyBorder="1" applyAlignment="1" applyProtection="1">
      <alignment horizontal="center" vertical="center"/>
    </xf>
    <xf numFmtId="0" fontId="9" fillId="0" borderId="47" xfId="0" applyNumberFormat="1" applyFont="1" applyBorder="1" applyAlignment="1" applyProtection="1">
      <alignment horizontal="center" vertical="center"/>
    </xf>
    <xf numFmtId="0" fontId="22" fillId="0" borderId="72" xfId="0" applyNumberFormat="1" applyFont="1" applyBorder="1" applyAlignment="1" applyProtection="1">
      <alignment horizontal="center" vertical="center"/>
    </xf>
    <xf numFmtId="0" fontId="22" fillId="0" borderId="72" xfId="0" applyFont="1" applyBorder="1" applyAlignment="1">
      <alignment horizontal="center" vertical="center" wrapText="1"/>
    </xf>
    <xf numFmtId="164" fontId="10" fillId="0" borderId="73" xfId="2" applyNumberFormat="1" applyFont="1" applyBorder="1" applyAlignment="1" applyProtection="1">
      <alignment vertical="center"/>
    </xf>
    <xf numFmtId="44" fontId="10" fillId="0" borderId="16" xfId="4" applyFont="1" applyBorder="1" applyAlignment="1" applyProtection="1">
      <alignment vertical="center"/>
    </xf>
    <xf numFmtId="10" fontId="10" fillId="0" borderId="9" xfId="1" applyNumberFormat="1" applyFont="1" applyBorder="1" applyAlignment="1" applyProtection="1">
      <alignment horizontal="center" vertical="center"/>
    </xf>
    <xf numFmtId="0" fontId="19" fillId="3" borderId="5" xfId="0" applyNumberFormat="1" applyFont="1" applyFill="1" applyBorder="1" applyAlignment="1" applyProtection="1">
      <alignment horizontal="left" vertical="center" wrapText="1"/>
    </xf>
    <xf numFmtId="44" fontId="19" fillId="3" borderId="29" xfId="4" applyFont="1" applyFill="1" applyBorder="1" applyAlignment="1" applyProtection="1">
      <alignment horizontal="center" vertical="center"/>
    </xf>
    <xf numFmtId="44" fontId="19" fillId="3" borderId="29" xfId="4" applyFont="1" applyFill="1" applyBorder="1" applyAlignment="1" applyProtection="1">
      <alignment vertical="center"/>
    </xf>
    <xf numFmtId="44" fontId="19" fillId="3" borderId="5" xfId="4" applyFont="1" applyFill="1" applyBorder="1" applyAlignment="1" applyProtection="1">
      <alignment vertical="center"/>
    </xf>
    <xf numFmtId="44" fontId="19" fillId="3" borderId="4" xfId="4" applyFont="1" applyFill="1" applyBorder="1" applyAlignment="1" applyProtection="1">
      <alignment vertical="center"/>
    </xf>
    <xf numFmtId="10" fontId="19" fillId="3" borderId="10" xfId="1" applyNumberFormat="1" applyFont="1" applyFill="1" applyBorder="1" applyAlignment="1" applyProtection="1">
      <alignment horizontal="center" vertical="center"/>
    </xf>
    <xf numFmtId="164" fontId="19" fillId="3" borderId="29" xfId="2" applyNumberFormat="1" applyFont="1" applyFill="1" applyBorder="1" applyAlignment="1" applyProtection="1">
      <alignment vertical="center"/>
    </xf>
    <xf numFmtId="0" fontId="11" fillId="2" borderId="17" xfId="0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14" fontId="10" fillId="2" borderId="74" xfId="0" applyNumberFormat="1" applyFont="1" applyFill="1" applyBorder="1" applyAlignment="1" applyProtection="1">
      <alignment horizontal="left"/>
      <protection locked="0"/>
    </xf>
    <xf numFmtId="14" fontId="10" fillId="2" borderId="75" xfId="0" applyNumberFormat="1" applyFont="1" applyFill="1" applyBorder="1" applyAlignment="1" applyProtection="1">
      <alignment horizontal="left"/>
      <protection locked="0"/>
    </xf>
    <xf numFmtId="0" fontId="11" fillId="2" borderId="2" xfId="0" applyFont="1" applyFill="1" applyBorder="1" applyAlignment="1" applyProtection="1">
      <alignment vertical="center"/>
    </xf>
    <xf numFmtId="0" fontId="11" fillId="2" borderId="3" xfId="0" applyFont="1" applyFill="1" applyBorder="1" applyAlignment="1" applyProtection="1">
      <alignment vertical="center"/>
    </xf>
    <xf numFmtId="44" fontId="12" fillId="2" borderId="21" xfId="4" applyFont="1" applyFill="1" applyBorder="1" applyAlignment="1" applyProtection="1">
      <alignment vertical="center"/>
    </xf>
    <xf numFmtId="10" fontId="20" fillId="2" borderId="18" xfId="1" applyNumberFormat="1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horizontal="right" vertical="center"/>
    </xf>
    <xf numFmtId="44" fontId="12" fillId="2" borderId="3" xfId="4" applyFont="1" applyFill="1" applyBorder="1" applyAlignment="1" applyProtection="1">
      <alignment vertical="center"/>
    </xf>
    <xf numFmtId="10" fontId="20" fillId="2" borderId="19" xfId="1" applyNumberFormat="1" applyFont="1" applyFill="1" applyBorder="1" applyAlignment="1" applyProtection="1">
      <alignment horizontal="center" vertical="center"/>
    </xf>
    <xf numFmtId="0" fontId="9" fillId="2" borderId="4" xfId="0" applyNumberFormat="1" applyFont="1" applyFill="1" applyBorder="1" applyAlignment="1" applyProtection="1">
      <alignment horizontal="left" vertical="center" wrapText="1"/>
    </xf>
    <xf numFmtId="0" fontId="10" fillId="2" borderId="5" xfId="0" applyNumberFormat="1" applyFont="1" applyFill="1" applyBorder="1" applyAlignment="1" applyProtection="1">
      <alignment horizontal="left" vertical="center" wrapText="1"/>
    </xf>
    <xf numFmtId="0" fontId="22" fillId="2" borderId="5" xfId="0" applyNumberFormat="1" applyFont="1" applyFill="1" applyBorder="1" applyAlignment="1" applyProtection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164" fontId="10" fillId="2" borderId="5" xfId="2" applyNumberFormat="1" applyFont="1" applyFill="1" applyBorder="1" applyAlignment="1" applyProtection="1">
      <alignment vertical="center"/>
    </xf>
    <xf numFmtId="44" fontId="10" fillId="2" borderId="5" xfId="4" applyFont="1" applyFill="1" applyBorder="1" applyAlignment="1" applyProtection="1">
      <alignment horizontal="center" vertical="center"/>
    </xf>
    <xf numFmtId="44" fontId="10" fillId="2" borderId="5" xfId="4" applyFont="1" applyFill="1" applyBorder="1" applyAlignment="1" applyProtection="1">
      <alignment vertical="center"/>
    </xf>
    <xf numFmtId="10" fontId="10" fillId="2" borderId="10" xfId="1" applyNumberFormat="1" applyFont="1" applyFill="1" applyBorder="1" applyAlignment="1" applyProtection="1">
      <alignment horizontal="center" vertical="center"/>
    </xf>
    <xf numFmtId="0" fontId="11" fillId="2" borderId="4" xfId="3" quotePrefix="1" applyFont="1" applyFill="1" applyBorder="1" applyAlignment="1" applyProtection="1">
      <alignment horizontal="left" vertical="center"/>
    </xf>
    <xf numFmtId="164" fontId="11" fillId="2" borderId="5" xfId="3" applyNumberFormat="1" applyFont="1" applyFill="1" applyBorder="1" applyAlignment="1" applyProtection="1">
      <alignment horizontal="right" vertical="center"/>
    </xf>
    <xf numFmtId="164" fontId="11" fillId="2" borderId="5" xfId="3" applyNumberFormat="1" applyFont="1" applyFill="1" applyBorder="1" applyAlignment="1" applyProtection="1">
      <alignment horizontal="left" vertical="center"/>
    </xf>
    <xf numFmtId="0" fontId="10" fillId="2" borderId="5" xfId="3" applyFont="1" applyFill="1" applyBorder="1" applyProtection="1"/>
    <xf numFmtId="0" fontId="21" fillId="2" borderId="5" xfId="0" applyFont="1" applyFill="1" applyBorder="1" applyAlignment="1" applyProtection="1">
      <alignment horizontal="right" vertical="center"/>
    </xf>
    <xf numFmtId="0" fontId="11" fillId="2" borderId="5" xfId="0" applyFont="1" applyFill="1" applyBorder="1" applyAlignment="1" applyProtection="1">
      <alignment horizontal="right" vertical="center"/>
    </xf>
    <xf numFmtId="44" fontId="11" fillId="2" borderId="5" xfId="0" applyNumberFormat="1" applyFont="1" applyFill="1" applyBorder="1" applyAlignment="1" applyProtection="1">
      <alignment vertical="center"/>
    </xf>
    <xf numFmtId="10" fontId="11" fillId="2" borderId="10" xfId="0" applyNumberFormat="1" applyFont="1" applyFill="1" applyBorder="1" applyAlignment="1" applyProtection="1">
      <alignment horizontal="center" vertical="center"/>
    </xf>
    <xf numFmtId="164" fontId="10" fillId="0" borderId="76" xfId="2" applyNumberFormat="1" applyFont="1" applyBorder="1" applyAlignment="1" applyProtection="1">
      <alignment vertical="center"/>
    </xf>
    <xf numFmtId="0" fontId="26" fillId="3" borderId="29" xfId="0" applyNumberFormat="1" applyFont="1" applyFill="1" applyBorder="1" applyAlignment="1" applyProtection="1">
      <alignment horizontal="center" vertical="center"/>
    </xf>
    <xf numFmtId="0" fontId="9" fillId="3" borderId="29" xfId="0" applyNumberFormat="1" applyFont="1" applyFill="1" applyBorder="1" applyAlignment="1" applyProtection="1">
      <alignment horizontal="center" vertical="center" wrapText="1"/>
    </xf>
    <xf numFmtId="164" fontId="19" fillId="3" borderId="25" xfId="5" applyNumberFormat="1" applyFont="1" applyFill="1" applyBorder="1" applyAlignment="1" applyProtection="1">
      <alignment horizontal="center" vertical="center"/>
    </xf>
    <xf numFmtId="164" fontId="10" fillId="0" borderId="25" xfId="5" applyNumberFormat="1" applyFont="1" applyBorder="1" applyAlignment="1" applyProtection="1">
      <alignment vertical="center"/>
    </xf>
    <xf numFmtId="0" fontId="12" fillId="0" borderId="27" xfId="0" applyFont="1" applyBorder="1" applyAlignment="1" applyProtection="1">
      <alignment horizontal="right" vertical="center"/>
    </xf>
    <xf numFmtId="0" fontId="12" fillId="0" borderId="28" xfId="0" applyFont="1" applyBorder="1" applyAlignment="1" applyProtection="1">
      <alignment horizontal="right" vertical="center"/>
    </xf>
    <xf numFmtId="0" fontId="12" fillId="2" borderId="21" xfId="0" applyFont="1" applyFill="1" applyBorder="1" applyAlignment="1" applyProtection="1">
      <alignment horizontal="right" vertical="center"/>
    </xf>
    <xf numFmtId="0" fontId="10" fillId="2" borderId="6" xfId="0" applyFont="1" applyFill="1" applyBorder="1" applyAlignment="1" applyProtection="1">
      <alignment horizontal="left"/>
      <protection locked="0"/>
    </xf>
    <xf numFmtId="0" fontId="12" fillId="2" borderId="0" xfId="0" applyFont="1" applyFill="1" applyBorder="1" applyAlignment="1" applyProtection="1">
      <alignment horizontal="right" vertical="center"/>
    </xf>
    <xf numFmtId="44" fontId="12" fillId="2" borderId="0" xfId="4" applyFont="1" applyFill="1" applyBorder="1" applyAlignment="1" applyProtection="1">
      <alignment vertical="center"/>
    </xf>
    <xf numFmtId="10" fontId="20" fillId="2" borderId="9" xfId="1" applyNumberFormat="1" applyFont="1" applyFill="1" applyBorder="1" applyAlignment="1" applyProtection="1">
      <alignment horizontal="center" vertical="center"/>
    </xf>
    <xf numFmtId="14" fontId="10" fillId="2" borderId="3" xfId="0" applyNumberFormat="1" applyFont="1" applyFill="1" applyBorder="1" applyAlignment="1">
      <alignment horizontal="left"/>
    </xf>
    <xf numFmtId="14" fontId="10" fillId="2" borderId="31" xfId="0" applyNumberFormat="1" applyFont="1" applyFill="1" applyBorder="1" applyAlignment="1">
      <alignment horizontal="left"/>
    </xf>
    <xf numFmtId="14" fontId="1" fillId="0" borderId="0" xfId="3" applyNumberFormat="1" applyProtection="1"/>
    <xf numFmtId="0" fontId="1" fillId="6" borderId="0" xfId="0" applyFont="1" applyFill="1" applyAlignment="1">
      <alignment vertical="top" wrapText="1"/>
    </xf>
    <xf numFmtId="0" fontId="0" fillId="6" borderId="0" xfId="0" applyFill="1"/>
    <xf numFmtId="0" fontId="1" fillId="6" borderId="0" xfId="0" applyFont="1" applyFill="1"/>
    <xf numFmtId="0" fontId="11" fillId="0" borderId="0" xfId="3" applyFont="1" applyAlignment="1"/>
    <xf numFmtId="0" fontId="10" fillId="0" borderId="7" xfId="3" applyFont="1" applyBorder="1" applyAlignment="1" applyProtection="1">
      <alignment horizontal="left"/>
      <protection locked="0"/>
    </xf>
    <xf numFmtId="0" fontId="9" fillId="3" borderId="4" xfId="0" applyNumberFormat="1" applyFont="1" applyFill="1" applyBorder="1" applyAlignment="1" applyProtection="1">
      <alignment horizontal="left" vertical="center"/>
    </xf>
    <xf numFmtId="44" fontId="19" fillId="3" borderId="25" xfId="4" applyFont="1" applyFill="1" applyBorder="1" applyAlignment="1" applyProtection="1">
      <alignment horizontal="center" vertical="center"/>
    </xf>
    <xf numFmtId="14" fontId="10" fillId="2" borderId="31" xfId="0" applyNumberFormat="1" applyFont="1" applyFill="1" applyBorder="1" applyAlignment="1" applyProtection="1">
      <alignment horizontal="left"/>
      <protection locked="0"/>
    </xf>
    <xf numFmtId="0" fontId="10" fillId="7" borderId="17" xfId="3" applyFont="1" applyFill="1" applyBorder="1" applyProtection="1">
      <protection locked="0"/>
    </xf>
    <xf numFmtId="0" fontId="10" fillId="7" borderId="18" xfId="3" applyFont="1" applyFill="1" applyBorder="1" applyProtection="1">
      <protection locked="0"/>
    </xf>
    <xf numFmtId="0" fontId="10" fillId="6" borderId="6" xfId="0" applyFont="1" applyFill="1" applyBorder="1" applyAlignment="1" applyProtection="1">
      <alignment horizontal="right"/>
      <protection locked="0"/>
    </xf>
    <xf numFmtId="0" fontId="3" fillId="0" borderId="0" xfId="3" applyFont="1" applyAlignment="1" applyProtection="1">
      <alignment vertical="center" wrapText="1"/>
    </xf>
    <xf numFmtId="0" fontId="4" fillId="0" borderId="0" xfId="3" applyFont="1" applyAlignment="1" applyProtection="1">
      <alignment horizontal="right" vertical="center"/>
    </xf>
    <xf numFmtId="0" fontId="3" fillId="0" borderId="0" xfId="3" applyFont="1" applyAlignment="1" applyProtection="1">
      <alignment wrapText="1"/>
    </xf>
    <xf numFmtId="0" fontId="3" fillId="0" borderId="0" xfId="3" applyFont="1" applyAlignment="1" applyProtection="1">
      <alignment horizontal="right" vertical="center" wrapText="1"/>
    </xf>
    <xf numFmtId="0" fontId="3" fillId="2" borderId="16" xfId="3" applyFont="1" applyFill="1" applyBorder="1" applyAlignment="1" applyProtection="1">
      <alignment horizontal="left"/>
    </xf>
    <xf numFmtId="0" fontId="3" fillId="2" borderId="0" xfId="3" applyFont="1" applyFill="1" applyBorder="1" applyAlignment="1" applyProtection="1">
      <alignment horizontal="left"/>
    </xf>
    <xf numFmtId="0" fontId="1" fillId="2" borderId="3" xfId="3" applyFill="1" applyBorder="1" applyProtection="1"/>
    <xf numFmtId="0" fontId="1" fillId="2" borderId="3" xfId="3" applyFill="1" applyBorder="1" applyAlignment="1" applyProtection="1">
      <alignment horizontal="left"/>
    </xf>
    <xf numFmtId="0" fontId="1" fillId="2" borderId="19" xfId="3" applyFill="1" applyBorder="1" applyProtection="1"/>
    <xf numFmtId="0" fontId="1" fillId="0" borderId="0" xfId="3" applyAlignment="1" applyProtection="1">
      <alignment horizontal="left"/>
    </xf>
    <xf numFmtId="0" fontId="1" fillId="0" borderId="0" xfId="3" applyBorder="1" applyProtection="1"/>
    <xf numFmtId="0" fontId="1" fillId="0" borderId="0" xfId="3" applyBorder="1" applyAlignment="1" applyProtection="1">
      <alignment horizontal="left"/>
    </xf>
    <xf numFmtId="0" fontId="11" fillId="0" borderId="0" xfId="3" applyFont="1" applyProtection="1"/>
    <xf numFmtId="44" fontId="10" fillId="0" borderId="77" xfId="5" applyNumberFormat="1" applyFont="1" applyBorder="1" applyAlignment="1" applyProtection="1">
      <alignment horizontal="right"/>
    </xf>
    <xf numFmtId="0" fontId="27" fillId="0" borderId="0" xfId="3" applyFont="1" applyBorder="1" applyAlignment="1" applyProtection="1">
      <alignment horizontal="center" vertical="center" wrapText="1"/>
    </xf>
    <xf numFmtId="0" fontId="25" fillId="0" borderId="3" xfId="3" applyFont="1" applyBorder="1" applyAlignment="1" applyProtection="1">
      <alignment horizontal="center"/>
    </xf>
    <xf numFmtId="0" fontId="3" fillId="2" borderId="17" xfId="3" applyFont="1" applyFill="1" applyBorder="1" applyAlignment="1" applyProtection="1">
      <alignment horizontal="left" wrapText="1"/>
    </xf>
    <xf numFmtId="0" fontId="3" fillId="2" borderId="21" xfId="3" applyFont="1" applyFill="1" applyBorder="1" applyAlignment="1" applyProtection="1">
      <alignment horizontal="left" wrapText="1"/>
    </xf>
    <xf numFmtId="0" fontId="2" fillId="2" borderId="21" xfId="3" applyFont="1" applyFill="1" applyBorder="1" applyAlignment="1" applyProtection="1">
      <alignment horizontal="left" wrapText="1"/>
      <protection locked="0"/>
    </xf>
    <xf numFmtId="0" fontId="2" fillId="2" borderId="18" xfId="3" applyFont="1" applyFill="1" applyBorder="1" applyAlignment="1" applyProtection="1">
      <alignment horizontal="left" wrapText="1"/>
      <protection locked="0"/>
    </xf>
    <xf numFmtId="0" fontId="2" fillId="2" borderId="6" xfId="3" applyFont="1" applyFill="1" applyBorder="1" applyAlignment="1" applyProtection="1">
      <alignment horizontal="left" wrapText="1"/>
      <protection locked="0"/>
    </xf>
    <xf numFmtId="0" fontId="2" fillId="2" borderId="67" xfId="3" applyFont="1" applyFill="1" applyBorder="1" applyAlignment="1" applyProtection="1">
      <alignment horizontal="left" wrapText="1"/>
      <protection locked="0"/>
    </xf>
    <xf numFmtId="0" fontId="3" fillId="2" borderId="16" xfId="3" applyFont="1" applyFill="1" applyBorder="1" applyAlignment="1" applyProtection="1">
      <alignment horizontal="left" wrapText="1"/>
    </xf>
    <xf numFmtId="0" fontId="3" fillId="2" borderId="0" xfId="3" applyFont="1" applyFill="1" applyBorder="1" applyAlignment="1" applyProtection="1">
      <alignment horizontal="left" wrapText="1"/>
    </xf>
    <xf numFmtId="0" fontId="1" fillId="0" borderId="0" xfId="3" applyBorder="1" applyAlignment="1" applyProtection="1">
      <alignment horizontal="left" wrapText="1"/>
    </xf>
    <xf numFmtId="0" fontId="10" fillId="0" borderId="63" xfId="3" applyFont="1" applyBorder="1" applyAlignment="1" applyProtection="1">
      <alignment horizontal="left" wrapText="1"/>
      <protection locked="0"/>
    </xf>
    <xf numFmtId="0" fontId="10" fillId="0" borderId="67" xfId="3" applyFont="1" applyBorder="1" applyAlignment="1" applyProtection="1">
      <alignment horizontal="left" wrapText="1"/>
      <protection locked="0"/>
    </xf>
    <xf numFmtId="0" fontId="2" fillId="2" borderId="21" xfId="3" applyFont="1" applyFill="1" applyBorder="1" applyAlignment="1" applyProtection="1">
      <alignment horizontal="left" wrapText="1"/>
    </xf>
    <xf numFmtId="0" fontId="2" fillId="2" borderId="0" xfId="3" applyFont="1" applyFill="1" applyBorder="1" applyAlignment="1" applyProtection="1">
      <alignment horizontal="left" wrapText="1"/>
    </xf>
    <xf numFmtId="0" fontId="26" fillId="2" borderId="17" xfId="3" applyFont="1" applyFill="1" applyBorder="1" applyAlignment="1">
      <alignment horizontal="center" vertical="center" wrapText="1"/>
    </xf>
    <xf numFmtId="0" fontId="26" fillId="2" borderId="21" xfId="3" applyFont="1" applyFill="1" applyBorder="1" applyAlignment="1">
      <alignment horizontal="center" vertical="center"/>
    </xf>
    <xf numFmtId="0" fontId="26" fillId="2" borderId="18" xfId="3" applyFont="1" applyFill="1" applyBorder="1" applyAlignment="1">
      <alignment horizontal="center" vertical="center"/>
    </xf>
    <xf numFmtId="0" fontId="11" fillId="2" borderId="2" xfId="3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29" fillId="7" borderId="26" xfId="3" applyFont="1" applyFill="1" applyBorder="1" applyAlignment="1" applyProtection="1">
      <alignment horizontal="left" wrapText="1"/>
    </xf>
    <xf numFmtId="0" fontId="11" fillId="2" borderId="21" xfId="3" applyFont="1" applyFill="1" applyBorder="1" applyAlignment="1">
      <alignment horizontal="left" vertical="top" wrapText="1"/>
    </xf>
    <xf numFmtId="0" fontId="11" fillId="2" borderId="18" xfId="3" applyFont="1" applyFill="1" applyBorder="1" applyAlignment="1">
      <alignment horizontal="left" vertical="top" wrapText="1"/>
    </xf>
    <xf numFmtId="0" fontId="11" fillId="2" borderId="0" xfId="3" applyFont="1" applyFill="1" applyAlignment="1">
      <alignment horizontal="left" vertical="top" wrapText="1"/>
    </xf>
    <xf numFmtId="0" fontId="11" fillId="2" borderId="9" xfId="3" applyFont="1" applyFill="1" applyBorder="1" applyAlignment="1">
      <alignment horizontal="left" vertical="top" wrapText="1"/>
    </xf>
    <xf numFmtId="0" fontId="10" fillId="0" borderId="66" xfId="3" applyFont="1" applyBorder="1" applyAlignment="1" applyProtection="1">
      <alignment horizontal="left" wrapText="1"/>
      <protection locked="0"/>
    </xf>
    <xf numFmtId="0" fontId="10" fillId="0" borderId="69" xfId="3" applyFont="1" applyBorder="1" applyAlignment="1" applyProtection="1">
      <alignment horizontal="left" wrapText="1"/>
      <protection locked="0"/>
    </xf>
    <xf numFmtId="0" fontId="11" fillId="2" borderId="2" xfId="3" applyFont="1" applyFill="1" applyBorder="1" applyAlignment="1">
      <alignment horizontal="right" vertical="center"/>
    </xf>
    <xf numFmtId="0" fontId="11" fillId="2" borderId="19" xfId="3" applyFont="1" applyFill="1" applyBorder="1" applyAlignment="1">
      <alignment horizontal="right" vertical="center"/>
    </xf>
    <xf numFmtId="0" fontId="10" fillId="0" borderId="27" xfId="0" applyNumberFormat="1" applyFont="1" applyBorder="1" applyAlignment="1" applyProtection="1">
      <alignment horizontal="left" vertical="center" wrapText="1"/>
    </xf>
    <xf numFmtId="0" fontId="10" fillId="0" borderId="23" xfId="0" applyNumberFormat="1" applyFont="1" applyBorder="1" applyAlignment="1" applyProtection="1">
      <alignment horizontal="left" vertical="center" wrapText="1"/>
    </xf>
    <xf numFmtId="0" fontId="25" fillId="0" borderId="3" xfId="0" applyFont="1" applyBorder="1" applyAlignment="1" applyProtection="1">
      <alignment horizontal="center"/>
    </xf>
    <xf numFmtId="0" fontId="11" fillId="2" borderId="4" xfId="0" applyFont="1" applyFill="1" applyBorder="1" applyAlignment="1" applyProtection="1">
      <alignment horizontal="center" vertical="center"/>
    </xf>
    <xf numFmtId="0" fontId="11" fillId="2" borderId="5" xfId="0" applyFont="1" applyFill="1" applyBorder="1" applyAlignment="1" applyProtection="1">
      <alignment horizontal="center" vertical="center"/>
    </xf>
    <xf numFmtId="0" fontId="11" fillId="2" borderId="10" xfId="0" applyFont="1" applyFill="1" applyBorder="1" applyAlignment="1" applyProtection="1">
      <alignment horizontal="center" vertical="center"/>
    </xf>
    <xf numFmtId="0" fontId="19" fillId="3" borderId="3" xfId="0" applyNumberFormat="1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wrapText="1"/>
    </xf>
    <xf numFmtId="0" fontId="3" fillId="2" borderId="21" xfId="0" applyFont="1" applyFill="1" applyBorder="1" applyAlignment="1" applyProtection="1">
      <alignment horizontal="left" wrapText="1"/>
    </xf>
    <xf numFmtId="0" fontId="2" fillId="2" borderId="18" xfId="3" applyFont="1" applyFill="1" applyBorder="1" applyAlignment="1" applyProtection="1">
      <alignment horizontal="left" wrapText="1"/>
    </xf>
    <xf numFmtId="0" fontId="2" fillId="2" borderId="9" xfId="3" applyFont="1" applyFill="1" applyBorder="1" applyAlignment="1" applyProtection="1">
      <alignment horizontal="left" wrapText="1"/>
    </xf>
    <xf numFmtId="0" fontId="10" fillId="0" borderId="3" xfId="0" applyNumberFormat="1" applyFont="1" applyBorder="1" applyAlignment="1" applyProtection="1">
      <alignment horizontal="left" vertical="center" wrapText="1"/>
    </xf>
    <xf numFmtId="0" fontId="12" fillId="0" borderId="30" xfId="0" applyFont="1" applyBorder="1" applyAlignment="1" applyProtection="1">
      <alignment horizontal="right" vertical="center"/>
    </xf>
    <xf numFmtId="0" fontId="12" fillId="0" borderId="22" xfId="0" applyFont="1" applyBorder="1" applyAlignment="1" applyProtection="1">
      <alignment horizontal="right" vertical="center"/>
    </xf>
    <xf numFmtId="0" fontId="12" fillId="0" borderId="11" xfId="0" applyFont="1" applyBorder="1" applyAlignment="1" applyProtection="1">
      <alignment horizontal="right" vertical="center"/>
    </xf>
    <xf numFmtId="0" fontId="12" fillId="0" borderId="27" xfId="0" applyFont="1" applyBorder="1" applyAlignment="1" applyProtection="1">
      <alignment horizontal="right" vertical="center"/>
    </xf>
    <xf numFmtId="0" fontId="12" fillId="0" borderId="15" xfId="0" applyFont="1" applyBorder="1" applyAlignment="1" applyProtection="1">
      <alignment horizontal="right" vertical="center"/>
    </xf>
    <xf numFmtId="0" fontId="12" fillId="0" borderId="28" xfId="0" applyFont="1" applyBorder="1" applyAlignment="1" applyProtection="1">
      <alignment horizontal="right" vertical="center"/>
    </xf>
    <xf numFmtId="0" fontId="12" fillId="2" borderId="21" xfId="0" applyFont="1" applyFill="1" applyBorder="1" applyAlignment="1" applyProtection="1">
      <alignment horizontal="right" vertical="center"/>
    </xf>
    <xf numFmtId="0" fontId="10" fillId="0" borderId="70" xfId="0" applyNumberFormat="1" applyFont="1" applyBorder="1" applyAlignment="1" applyProtection="1">
      <alignment horizontal="left" vertical="center" wrapText="1"/>
    </xf>
    <xf numFmtId="0" fontId="10" fillId="0" borderId="71" xfId="0" applyNumberFormat="1" applyFont="1" applyBorder="1" applyAlignment="1" applyProtection="1">
      <alignment horizontal="left" vertical="center" wrapText="1"/>
    </xf>
  </cellXfs>
  <cellStyles count="8">
    <cellStyle name="Comma" xfId="2" builtinId="3"/>
    <cellStyle name="Comma 2" xfId="5" xr:uid="{00000000-0005-0000-0000-000001000000}"/>
    <cellStyle name="Currency 2" xfId="4" xr:uid="{00000000-0005-0000-0000-000003000000}"/>
    <cellStyle name="Hyperlink" xfId="7" builtinId="8"/>
    <cellStyle name="Hyperlink 2" xfId="6" xr:uid="{A995581E-35E4-462C-9461-8AF6C374737A}"/>
    <cellStyle name="Normal" xfId="0" builtinId="0"/>
    <cellStyle name="Normal 2" xfId="3" xr:uid="{00000000-0005-0000-0000-000006000000}"/>
    <cellStyle name="Percent" xfId="1" builtinId="5"/>
  </cellStyles>
  <dxfs count="7">
    <dxf>
      <fill>
        <patternFill patternType="solid">
          <bgColor theme="0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bgColor theme="0" tint="-0.24994659260841701"/>
        </patternFill>
      </fill>
    </dxf>
    <dxf>
      <fill>
        <patternFill patternType="solid">
          <bgColor theme="0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0000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gency.illinoistollway.com/doing-business/construction-engineering/forms#ConsultantForms" TargetMode="External"/><Relationship Id="rId2" Type="http://schemas.openxmlformats.org/officeDocument/2006/relationships/hyperlink" Target="https://app.e-builder.net/da2/daLanding.aspx?QS=81049458fc6b4dd2837d3baa306c7aee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9799</xdr:colOff>
      <xdr:row>0</xdr:row>
      <xdr:rowOff>1</xdr:rowOff>
    </xdr:from>
    <xdr:to>
      <xdr:col>11</xdr:col>
      <xdr:colOff>1547</xdr:colOff>
      <xdr:row>52</xdr:row>
      <xdr:rowOff>139213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39DD5C-9325-44FC-9987-70D1178F336E}"/>
            </a:ext>
          </a:extLst>
        </xdr:cNvPr>
        <xdr:cNvSpPr txBox="1"/>
      </xdr:nvSpPr>
      <xdr:spPr>
        <a:xfrm>
          <a:off x="617934" y="1"/>
          <a:ext cx="6073094" cy="86164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100" b="1" u="sng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100" b="1" u="sng">
              <a:latin typeface="Arial" panose="020B0604020202020204" pitchFamily="34" charset="0"/>
              <a:cs typeface="Arial" panose="020B0604020202020204" pitchFamily="34" charset="0"/>
            </a:rPr>
            <a:t>Reallocation</a:t>
          </a:r>
          <a:r>
            <a:rPr lang="en-US" sz="1100" b="1" u="sng" baseline="0">
              <a:latin typeface="Arial" panose="020B0604020202020204" pitchFamily="34" charset="0"/>
              <a:cs typeface="Arial" panose="020B0604020202020204" pitchFamily="34" charset="0"/>
            </a:rPr>
            <a:t> Exhibit </a:t>
          </a:r>
        </a:p>
        <a:p>
          <a:pPr algn="ctr"/>
          <a:r>
            <a:rPr lang="en-US" sz="1100" b="1" u="sng">
              <a:latin typeface="Arial" panose="020B0604020202020204" pitchFamily="34" charset="0"/>
              <a:cs typeface="Arial" panose="020B0604020202020204" pitchFamily="34" charset="0"/>
            </a:rPr>
            <a:t>Instructions</a:t>
          </a:r>
        </a:p>
        <a:p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 and guidance for completing each Exhibit can be found in yellow text boxes throughout this workbook.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1. These Exhibits should be submitted only when adding a new subconsultant to a contract via the Reallocation process.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Editable cells are identified with </a:t>
          </a:r>
          <a:r>
            <a:rPr kumimoji="0" lang="en-US" sz="11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red underlines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throughout the workbook.  All other cells are password protected to prevent accidental changes.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instructions related to the Reallocation (REALL) process in the WBPM system, click here: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</a:t>
          </a:r>
          <a:r>
            <a:rPr kumimoji="0" lang="en-US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standard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Proposal Exhibits and corresponding Proposal templates, follow the link below and select the </a:t>
          </a:r>
          <a:r>
            <a:rPr kumimoji="0" lang="en-US" sz="11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Proposals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checkbox: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22225</xdr:colOff>
      <xdr:row>0</xdr:row>
      <xdr:rowOff>2442</xdr:rowOff>
    </xdr:from>
    <xdr:to>
      <xdr:col>2</xdr:col>
      <xdr:colOff>424070</xdr:colOff>
      <xdr:row>3</xdr:row>
      <xdr:rowOff>13863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0E8670-4D2C-431C-A00C-6095D9AC41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360" y="2442"/>
          <a:ext cx="1009979" cy="494998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607402</xdr:colOff>
      <xdr:row>15</xdr:row>
      <xdr:rowOff>54070</xdr:rowOff>
    </xdr:from>
    <xdr:to>
      <xdr:col>4</xdr:col>
      <xdr:colOff>578827</xdr:colOff>
      <xdr:row>17</xdr:row>
      <xdr:rowOff>7326</xdr:rowOff>
    </xdr:to>
    <xdr:sp macro="" textlink="">
      <xdr:nvSpPr>
        <xdr:cNvPr id="4" name="TextBox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D0541C-BB6D-52C4-CDC9-31904A99A0E6}"/>
            </a:ext>
          </a:extLst>
        </xdr:cNvPr>
        <xdr:cNvSpPr txBox="1"/>
      </xdr:nvSpPr>
      <xdr:spPr>
        <a:xfrm>
          <a:off x="607402" y="2471955"/>
          <a:ext cx="2403963" cy="275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Training</a:t>
          </a:r>
          <a:r>
            <a:rPr lang="en-US" sz="1100" u="sng" baseline="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 Guides and User Manuals</a:t>
          </a:r>
          <a:endParaRPr lang="en-US" sz="1100" u="sng">
            <a:solidFill>
              <a:srgbClr val="0070C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603280</xdr:colOff>
      <xdr:row>20</xdr:row>
      <xdr:rowOff>43962</xdr:rowOff>
    </xdr:from>
    <xdr:to>
      <xdr:col>10</xdr:col>
      <xdr:colOff>300404</xdr:colOff>
      <xdr:row>21</xdr:row>
      <xdr:rowOff>158410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E93142-5C1F-483E-BF61-42AE9330908A}"/>
            </a:ext>
          </a:extLst>
        </xdr:cNvPr>
        <xdr:cNvSpPr txBox="1"/>
      </xdr:nvSpPr>
      <xdr:spPr>
        <a:xfrm>
          <a:off x="603280" y="3267808"/>
          <a:ext cx="5778470" cy="275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IllinoisTollway.com/Doing Business/</a:t>
          </a:r>
          <a:r>
            <a:rPr lang="en-US" sz="1100" u="sng" baseline="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Construction and Engineering/Forms/ConsultantForms</a:t>
          </a:r>
          <a:endParaRPr lang="en-US" sz="1100" u="sng">
            <a:solidFill>
              <a:srgbClr val="0070C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</xdr:rowOff>
    </xdr:from>
    <xdr:to>
      <xdr:col>2</xdr:col>
      <xdr:colOff>72887</xdr:colOff>
      <xdr:row>2</xdr:row>
      <xdr:rowOff>828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19BB49-3FFF-4E7B-9471-067588E95A9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9525"/>
          <a:ext cx="987287" cy="486603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10</xdr:row>
      <xdr:rowOff>16565</xdr:rowOff>
    </xdr:from>
    <xdr:to>
      <xdr:col>6</xdr:col>
      <xdr:colOff>0</xdr:colOff>
      <xdr:row>51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047016F-F0FD-F51E-7C19-86E0E36BEC18}"/>
            </a:ext>
          </a:extLst>
        </xdr:cNvPr>
        <xdr:cNvSpPr txBox="1"/>
      </xdr:nvSpPr>
      <xdr:spPr>
        <a:xfrm>
          <a:off x="590550" y="2864540"/>
          <a:ext cx="6943725" cy="67461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Type</a:t>
          </a:r>
          <a:r>
            <a:rPr lang="en-US" sz="1100" baseline="0"/>
            <a:t> scope here.</a:t>
          </a:r>
          <a:endParaRPr lang="en-US" sz="1100"/>
        </a:p>
      </xdr:txBody>
    </xdr:sp>
    <xdr:clientData/>
  </xdr:twoCellAnchor>
  <xdr:twoCellAnchor>
    <xdr:from>
      <xdr:col>6</xdr:col>
      <xdr:colOff>168551</xdr:colOff>
      <xdr:row>0</xdr:row>
      <xdr:rowOff>219076</xdr:rowOff>
    </xdr:from>
    <xdr:to>
      <xdr:col>9</xdr:col>
      <xdr:colOff>230083</xdr:colOff>
      <xdr:row>21</xdr:row>
      <xdr:rowOff>105603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8A794B3-3325-4B82-8BC2-6F87CA2F2AC4}"/>
            </a:ext>
          </a:extLst>
        </xdr:cNvPr>
        <xdr:cNvSpPr txBox="1"/>
      </xdr:nvSpPr>
      <xdr:spPr>
        <a:xfrm>
          <a:off x="7702826" y="219076"/>
          <a:ext cx="1833182" cy="43251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 eaLnBrk="1" fontAlgn="auto" latinLnBrk="0" hangingPunct="1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Contract Number / Description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Enter the contract number and project description listed in the original Agreement.</a:t>
          </a:r>
          <a:endParaRPr lang="en-US">
            <a:effectLst/>
          </a:endParaRPr>
        </a:p>
        <a:p>
          <a:pPr rtl="0" eaLnBrk="1" fontAlgn="auto" latinLnBrk="0" hangingPunct="1"/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Contract #/Description example:</a:t>
          </a:r>
          <a:endParaRPr lang="en-US">
            <a:effectLst/>
          </a:endParaRPr>
        </a:p>
        <a:p>
          <a:pPr rtl="0"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I-25-1234, Systemwide Design Services Upon Request</a:t>
          </a:r>
          <a:endParaRPr lang="en-US">
            <a:effectLst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Prime/Team Name -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the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'Single Prime' or 'Team' name for this contract.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Subconsultant Name -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Enter the name of the subconsultant being added to the contract.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Scope of Services -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Provide subconsultant's scope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text box to the left. </a:t>
          </a:r>
          <a:endParaRPr lang="en-U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314740</xdr:colOff>
      <xdr:row>0</xdr:row>
      <xdr:rowOff>115951</xdr:rowOff>
    </xdr:from>
    <xdr:to>
      <xdr:col>12</xdr:col>
      <xdr:colOff>583337</xdr:colOff>
      <xdr:row>21</xdr:row>
      <xdr:rowOff>215348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55759DE-A10B-4E67-B344-F770D4E1D600}"/>
            </a:ext>
          </a:extLst>
        </xdr:cNvPr>
        <xdr:cNvSpPr txBox="1"/>
      </xdr:nvSpPr>
      <xdr:spPr>
        <a:xfrm>
          <a:off x="7818783" y="115951"/>
          <a:ext cx="1825728" cy="642731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Role of Subconsultant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Enter a 1 to 3 word description of services being performed on this contract ("Subconsultant" is unacceptable). 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Breakdown of Scope by Task -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items being performed by the new subconsultant. </a:t>
          </a:r>
          <a:r>
            <a:rPr lang="en-US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Total Hours listed should be performed only by the consultant listed on this Exhibit 2. All task items listed should include hours.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i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Multiplier -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Select multiplier used in original agreement.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Avg. Hrs/Month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This is an </a:t>
          </a:r>
          <a:r>
            <a:rPr lang="en-U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estimate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time spent on an individual task each month for the duration of the task. Monthly averages are NOT totaled.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 Costs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If additional space is needed, type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'See attached' and include a separate sheet.  </a:t>
          </a:r>
          <a:r>
            <a:rPr lang="en-US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 NOT list expenses already listed in the Allowable Direct Costs list.</a:t>
          </a:r>
          <a:endParaRPr lang="en-US" b="1">
            <a:solidFill>
              <a:srgbClr val="FF0000"/>
            </a:solidFill>
            <a:effectLst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</xdr:txBody>
    </xdr:sp>
    <xdr:clientData/>
  </xdr:twoCellAnchor>
  <xdr:twoCellAnchor editAs="oneCell">
    <xdr:from>
      <xdr:col>1</xdr:col>
      <xdr:colOff>9526</xdr:colOff>
      <xdr:row>0</xdr:row>
      <xdr:rowOff>0</xdr:rowOff>
    </xdr:from>
    <xdr:to>
      <xdr:col>1</xdr:col>
      <xdr:colOff>1014621</xdr:colOff>
      <xdr:row>2</xdr:row>
      <xdr:rowOff>49935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60FB76-ACDD-4D37-BB6E-AEFDA9A500C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0"/>
          <a:ext cx="1005095" cy="49761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314740</xdr:colOff>
      <xdr:row>0</xdr:row>
      <xdr:rowOff>115952</xdr:rowOff>
    </xdr:from>
    <xdr:to>
      <xdr:col>12</xdr:col>
      <xdr:colOff>583337</xdr:colOff>
      <xdr:row>22</xdr:row>
      <xdr:rowOff>33131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B36784-EB11-4D41-A1B7-E0182630A927}"/>
            </a:ext>
          </a:extLst>
        </xdr:cNvPr>
        <xdr:cNvSpPr txBox="1"/>
      </xdr:nvSpPr>
      <xdr:spPr>
        <a:xfrm>
          <a:off x="7818783" y="115952"/>
          <a:ext cx="1825728" cy="646872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Role of Consultant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Enter a 1 to 3 word description of services being performed on this contract.  This field should match the role submitted with the Statement of Interest (SOI).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Breakdown of Scope by Task -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items from PSB or as adjusted by PM during contract negotiation.  </a:t>
          </a:r>
          <a:r>
            <a:rPr lang="en-US" sz="11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Total Hours listed should be performed only by the consultant listed on this Exhibit 2.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Avg. Hrs/Month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This is an </a:t>
          </a:r>
          <a:r>
            <a:rPr lang="en-U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estimate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time spent on an individual task each month for the duration of the task. Monthly averages are NOT totaled.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 Costs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If additional space is needed, type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'See attached' and include a separate sheet.  </a:t>
          </a:r>
          <a:r>
            <a:rPr 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 NOT list expenses already listed in the Allowable Direct Costs list.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Contingency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Amount is allocated only to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Single Prime firm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 Lead.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</xdr:txBody>
    </xdr:sp>
    <xdr:clientData/>
  </xdr:twoCellAnchor>
  <xdr:twoCellAnchor editAs="oneCell">
    <xdr:from>
      <xdr:col>1</xdr:col>
      <xdr:colOff>9526</xdr:colOff>
      <xdr:row>0</xdr:row>
      <xdr:rowOff>0</xdr:rowOff>
    </xdr:from>
    <xdr:to>
      <xdr:col>1</xdr:col>
      <xdr:colOff>1014621</xdr:colOff>
      <xdr:row>2</xdr:row>
      <xdr:rowOff>49935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13C1D6-778D-4A67-B4DE-52F646F90FF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0"/>
          <a:ext cx="1005095" cy="49761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314740</xdr:colOff>
      <xdr:row>0</xdr:row>
      <xdr:rowOff>115952</xdr:rowOff>
    </xdr:from>
    <xdr:to>
      <xdr:col>12</xdr:col>
      <xdr:colOff>583337</xdr:colOff>
      <xdr:row>26</xdr:row>
      <xdr:rowOff>289892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03CD997-6D99-430C-87E8-46ECA853AF08}"/>
            </a:ext>
          </a:extLst>
        </xdr:cNvPr>
        <xdr:cNvSpPr txBox="1"/>
      </xdr:nvSpPr>
      <xdr:spPr>
        <a:xfrm>
          <a:off x="7818783" y="115952"/>
          <a:ext cx="1825728" cy="811696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Role of Consultant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Enter a 1 to 3 word description of services being performed on this contract ("Prime" or "Subconsultant" are unacceptable).  This field should match the role submitted with the Statement of Interest (SOI).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Breakdown of Scope by Task -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items from PSB or as adjusted by PM during contract negotiation.  </a:t>
          </a:r>
          <a:r>
            <a:rPr lang="en-US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Total Hours listed should be performed only by the consultant listed on this Exhibit 2. All task items listed should include hours.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Avg. Hrs/Month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This is an </a:t>
          </a:r>
          <a:r>
            <a:rPr lang="en-U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estimate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time spent on an individual task each month for the duration of the task. Monthly averages are NOT totaled.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 Costs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If additional space is needed, type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'See attached' and include a separate sheet.  </a:t>
          </a:r>
          <a:r>
            <a:rPr lang="en-US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 NOT list expenses already listed in the Allowable Direct Costs list.</a:t>
          </a:r>
          <a:endParaRPr lang="en-US" b="1">
            <a:solidFill>
              <a:srgbClr val="FF0000"/>
            </a:solidFill>
            <a:effectLst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Services By Others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This is the total dollar amount of all Subconsultant and 2nd tier Subconsultant work performed for the Firm listed on this Exhibit.  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Contingency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Amount is allocated only to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Single Prime firm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 Lead.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</xdr:rowOff>
    </xdr:from>
    <xdr:to>
      <xdr:col>2</xdr:col>
      <xdr:colOff>586410</xdr:colOff>
      <xdr:row>2</xdr:row>
      <xdr:rowOff>828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7334F5-1D47-4148-9CB6-229A611E5B6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9525"/>
          <a:ext cx="986045" cy="486603"/>
        </a:xfrm>
        <a:prstGeom prst="rect">
          <a:avLst/>
        </a:prstGeom>
        <a:noFill/>
      </xdr:spPr>
    </xdr:pic>
    <xdr:clientData/>
  </xdr:twoCellAnchor>
  <xdr:twoCellAnchor>
    <xdr:from>
      <xdr:col>13</xdr:col>
      <xdr:colOff>347869</xdr:colOff>
      <xdr:row>26</xdr:row>
      <xdr:rowOff>11939</xdr:rowOff>
    </xdr:from>
    <xdr:to>
      <xdr:col>16</xdr:col>
      <xdr:colOff>401948</xdr:colOff>
      <xdr:row>43</xdr:row>
      <xdr:rowOff>82539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2C72FF2-385C-4E49-BBE0-369EF17544D6}"/>
            </a:ext>
          </a:extLst>
        </xdr:cNvPr>
        <xdr:cNvSpPr txBox="1"/>
      </xdr:nvSpPr>
      <xdr:spPr>
        <a:xfrm>
          <a:off x="11121702" y="7610772"/>
          <a:ext cx="1832079" cy="539401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</a:t>
          </a:r>
          <a:endParaRPr lang="en-US">
            <a:effectLst/>
          </a:endParaRPr>
        </a:p>
        <a:p>
          <a:endParaRPr lang="en-U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Proposal Date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Date of submitted proposal. Must be within 30 days of Board 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Proposal Schedule.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Board Date - </a:t>
          </a:r>
          <a:r>
            <a:rPr lang="en-US" sz="1100" b="0">
              <a:solidFill>
                <a:schemeClr val="dk1"/>
              </a:solidFill>
              <a:latin typeface="+mn-lt"/>
              <a:ea typeface="+mn-ea"/>
              <a:cs typeface="+mn-cs"/>
            </a:rPr>
            <a:t>Date contract</a:t>
          </a:r>
          <a:r>
            <a:rPr lang="en-US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is awarded by the Tollway Board of Directors.</a:t>
          </a:r>
          <a:endParaRPr lang="en-US" sz="1100" b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Est. NTP Date </a:t>
          </a:r>
          <a:r>
            <a:rPr lang="en-US" sz="1100" b="0" i="1">
              <a:solidFill>
                <a:schemeClr val="dk1"/>
              </a:solidFill>
              <a:latin typeface="+mn-lt"/>
              <a:ea typeface="+mn-ea"/>
              <a:cs typeface="+mn-cs"/>
            </a:rPr>
            <a:t>or</a:t>
          </a:r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 Suppl.</a:t>
          </a:r>
          <a:r>
            <a:rPr 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Est. NTP Date</a:t>
          </a:r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- Date is automically 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calculated 60 days from the Board Date, then rounded to the first day of the following month.  </a:t>
          </a:r>
          <a:r>
            <a:rPr lang="en-US" sz="1100" b="1" baseline="0">
              <a:solidFill>
                <a:srgbClr val="FF0000"/>
              </a:solidFill>
              <a:latin typeface="+mn-lt"/>
              <a:ea typeface="+mn-ea"/>
              <a:cs typeface="+mn-cs"/>
            </a:rPr>
            <a:t>A different day may be manually entered at the </a:t>
          </a:r>
          <a:r>
            <a:rPr 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Tollway PM's discretion.</a:t>
          </a: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Duration (months)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- Months based upon agreed upon schedule with Tollway PM. Base schedule published in PSB Item Description.</a:t>
          </a: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budget information in this Exhibit is populated automatically from other tabs. 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995570</xdr:colOff>
      <xdr:row>1</xdr:row>
      <xdr:rowOff>238953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447B1B-7CFF-4E1C-A7F7-C0DB29C8651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0"/>
          <a:ext cx="986045" cy="48660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E5F6D-A531-480F-A831-C10B5B4992A2}">
  <sheetPr codeName="Sheet17"/>
  <dimension ref="A1:P57"/>
  <sheetViews>
    <sheetView tabSelected="1" zoomScale="130" zoomScaleNormal="130" zoomScaleSheetLayoutView="115" workbookViewId="0">
      <selection activeCell="A5" sqref="A5"/>
    </sheetView>
  </sheetViews>
  <sheetFormatPr defaultRowHeight="12.75" x14ac:dyDescent="0.2"/>
  <cols>
    <col min="1" max="20" width="9.140625" style="244"/>
    <col min="21" max="21" width="10.42578125" style="244" customWidth="1"/>
    <col min="22" max="16384" width="9.140625" style="244"/>
  </cols>
  <sheetData>
    <row r="1" spans="1:16" ht="12.75" customHeight="1" x14ac:dyDescent="0.2">
      <c r="A1" s="243"/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</row>
    <row r="2" spans="1:16" x14ac:dyDescent="0.2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</row>
    <row r="3" spans="1:16" x14ac:dyDescent="0.2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</row>
    <row r="4" spans="1:16" x14ac:dyDescent="0.2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</row>
    <row r="5" spans="1:16" x14ac:dyDescent="0.2">
      <c r="A5" s="243"/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</row>
    <row r="6" spans="1:16" x14ac:dyDescent="0.2">
      <c r="A6" s="243"/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</row>
    <row r="7" spans="1:16" x14ac:dyDescent="0.2">
      <c r="A7" s="243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</row>
    <row r="8" spans="1:16" x14ac:dyDescent="0.2">
      <c r="A8" s="243"/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</row>
    <row r="9" spans="1:16" x14ac:dyDescent="0.2">
      <c r="A9" s="243"/>
      <c r="B9" s="243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</row>
    <row r="10" spans="1:16" x14ac:dyDescent="0.2">
      <c r="A10" s="243"/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</row>
    <row r="11" spans="1:16" x14ac:dyDescent="0.2">
      <c r="A11" s="243"/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</row>
    <row r="12" spans="1:16" x14ac:dyDescent="0.2">
      <c r="A12" s="243"/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</row>
    <row r="13" spans="1:16" x14ac:dyDescent="0.2">
      <c r="A13" s="243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</row>
    <row r="14" spans="1:16" x14ac:dyDescent="0.2">
      <c r="A14" s="243"/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</row>
    <row r="15" spans="1:16" x14ac:dyDescent="0.2">
      <c r="A15" s="243"/>
      <c r="B15" s="243"/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243"/>
      <c r="N15" s="243"/>
      <c r="O15" s="243"/>
      <c r="P15" s="243"/>
    </row>
    <row r="16" spans="1:16" x14ac:dyDescent="0.2">
      <c r="A16" s="243"/>
      <c r="B16" s="243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3"/>
    </row>
    <row r="17" spans="1:16" x14ac:dyDescent="0.2">
      <c r="A17" s="243"/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</row>
    <row r="18" spans="1:16" x14ac:dyDescent="0.2">
      <c r="A18" s="243"/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43"/>
    </row>
    <row r="19" spans="1:16" x14ac:dyDescent="0.2">
      <c r="A19" s="243"/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</row>
    <row r="20" spans="1:16" x14ac:dyDescent="0.2">
      <c r="A20" s="243"/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243"/>
    </row>
    <row r="21" spans="1:16" x14ac:dyDescent="0.2">
      <c r="A21" s="243"/>
      <c r="B21" s="243"/>
      <c r="C21" s="243"/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</row>
    <row r="22" spans="1:16" x14ac:dyDescent="0.2">
      <c r="A22" s="243"/>
      <c r="B22" s="243"/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</row>
    <row r="23" spans="1:16" x14ac:dyDescent="0.2">
      <c r="A23" s="243"/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</row>
    <row r="24" spans="1:16" x14ac:dyDescent="0.2">
      <c r="A24" s="243"/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</row>
    <row r="25" spans="1:16" x14ac:dyDescent="0.2">
      <c r="A25" s="243"/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</row>
    <row r="26" spans="1:16" x14ac:dyDescent="0.2">
      <c r="A26" s="243"/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</row>
    <row r="27" spans="1:16" x14ac:dyDescent="0.2">
      <c r="A27" s="243"/>
      <c r="B27" s="243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</row>
    <row r="47" s="244" customFormat="1" ht="20.25" customHeight="1" x14ac:dyDescent="0.2"/>
    <row r="57" spans="16:16" x14ac:dyDescent="0.2">
      <c r="P57" s="245"/>
    </row>
  </sheetData>
  <sheetProtection algorithmName="SHA-512" hashValue="OFau+JSRJL3ULa2n+hkYVTKSgzTSlDQ7KnNlORF5GZr+kKujNe81M67a+sgNhlDLEM+Oer8JjHq12gnZUyNVWw==" saltValue="ZedwwQLIPh82kWMbxp7R5w==" spinCount="100000" sheet="1" objects="1" scenarios="1" selectLockedCells="1"/>
  <pageMargins left="0.7" right="0.7" top="0.73" bottom="0.25" header="0.3" footer="0.3"/>
  <pageSetup scale="91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2A8F0-14EF-4264-A795-C950DBA84048}">
  <sheetPr codeName="Sheet9"/>
  <dimension ref="A1:M190"/>
  <sheetViews>
    <sheetView showGridLines="0" zoomScale="115" zoomScaleNormal="115" zoomScaleSheetLayoutView="100" workbookViewId="0">
      <selection activeCell="D4" sqref="D4:F4"/>
    </sheetView>
  </sheetViews>
  <sheetFormatPr defaultColWidth="8.85546875" defaultRowHeight="12.75" x14ac:dyDescent="0.2"/>
  <cols>
    <col min="1" max="1" width="8.85546875" style="4"/>
    <col min="2" max="2" width="14.42578125" style="4" customWidth="1"/>
    <col min="3" max="3" width="7" style="4" customWidth="1"/>
    <col min="4" max="4" width="13.140625" style="263" customWidth="1"/>
    <col min="5" max="5" width="22.140625" style="4" customWidth="1"/>
    <col min="6" max="6" width="47.42578125" style="4" customWidth="1"/>
    <col min="7" max="11" width="8.85546875" style="4"/>
    <col min="12" max="12" width="8.85546875" style="4" customWidth="1"/>
    <col min="13" max="13" width="8.85546875" style="4" hidden="1" customWidth="1"/>
    <col min="14" max="16384" width="8.85546875" style="4"/>
  </cols>
  <sheetData>
    <row r="1" spans="1:13" ht="20.100000000000001" customHeight="1" x14ac:dyDescent="0.25">
      <c r="C1" s="254"/>
      <c r="D1" s="254"/>
      <c r="E1" s="254"/>
      <c r="F1" s="255" t="s">
        <v>107</v>
      </c>
      <c r="G1" s="256"/>
      <c r="H1" s="256"/>
      <c r="I1" s="256"/>
      <c r="M1" s="4" t="s">
        <v>11</v>
      </c>
    </row>
    <row r="2" spans="1:13" ht="20.100000000000001" customHeight="1" x14ac:dyDescent="0.25">
      <c r="B2" s="254"/>
      <c r="C2" s="254"/>
      <c r="D2" s="254"/>
      <c r="E2" s="254"/>
      <c r="F2" s="257" t="s">
        <v>106</v>
      </c>
      <c r="G2" s="256"/>
      <c r="H2" s="256"/>
      <c r="I2" s="256"/>
      <c r="M2" s="4" t="s">
        <v>40</v>
      </c>
    </row>
    <row r="3" spans="1:13" ht="12.75" customHeight="1" thickBot="1" x14ac:dyDescent="0.25">
      <c r="B3" s="269" t="s">
        <v>39</v>
      </c>
      <c r="C3" s="269"/>
      <c r="D3" s="269"/>
      <c r="E3" s="269"/>
      <c r="F3" s="269"/>
      <c r="M3" s="4" t="s">
        <v>27</v>
      </c>
    </row>
    <row r="4" spans="1:13" ht="39" customHeight="1" x14ac:dyDescent="0.25">
      <c r="B4" s="270" t="s">
        <v>86</v>
      </c>
      <c r="C4" s="271"/>
      <c r="D4" s="272"/>
      <c r="E4" s="272"/>
      <c r="F4" s="273"/>
      <c r="M4" s="4" t="s">
        <v>28</v>
      </c>
    </row>
    <row r="5" spans="1:13" ht="31.5" customHeight="1" x14ac:dyDescent="0.25">
      <c r="B5" s="258" t="s">
        <v>91</v>
      </c>
      <c r="C5" s="259"/>
      <c r="D5" s="274"/>
      <c r="E5" s="274"/>
      <c r="F5" s="275"/>
      <c r="M5" s="4" t="s">
        <v>29</v>
      </c>
    </row>
    <row r="6" spans="1:13" ht="39" customHeight="1" x14ac:dyDescent="0.25">
      <c r="B6" s="276" t="s">
        <v>108</v>
      </c>
      <c r="C6" s="277"/>
      <c r="D6" s="274"/>
      <c r="E6" s="274"/>
      <c r="F6" s="275"/>
    </row>
    <row r="7" spans="1:13" ht="3" customHeight="1" thickBot="1" x14ac:dyDescent="0.25">
      <c r="B7" s="96"/>
      <c r="C7" s="260"/>
      <c r="D7" s="261"/>
      <c r="E7" s="260"/>
      <c r="F7" s="262"/>
      <c r="M7" s="4" t="s">
        <v>90</v>
      </c>
    </row>
    <row r="8" spans="1:13" ht="19.5" customHeight="1" x14ac:dyDescent="0.2">
      <c r="F8" s="242"/>
      <c r="M8" s="4" t="s">
        <v>89</v>
      </c>
    </row>
    <row r="9" spans="1:13" ht="27.75" customHeight="1" x14ac:dyDescent="0.2">
      <c r="A9" s="264"/>
      <c r="B9" s="278" t="s">
        <v>110</v>
      </c>
      <c r="C9" s="278"/>
      <c r="D9" s="278"/>
      <c r="E9" s="278"/>
      <c r="F9" s="278"/>
      <c r="G9" s="264"/>
    </row>
    <row r="10" spans="1:13" ht="12.75" customHeight="1" x14ac:dyDescent="0.2">
      <c r="A10" s="264"/>
      <c r="B10" s="264"/>
      <c r="C10" s="264"/>
      <c r="D10" s="265"/>
      <c r="E10" s="264"/>
      <c r="F10" s="264"/>
      <c r="G10" s="264"/>
    </row>
    <row r="11" spans="1:13" ht="12.75" customHeight="1" x14ac:dyDescent="0.2">
      <c r="A11" s="264"/>
      <c r="B11" s="264"/>
      <c r="C11" s="264"/>
      <c r="D11" s="265"/>
      <c r="E11" s="264"/>
      <c r="F11" s="264"/>
      <c r="G11" s="264"/>
    </row>
    <row r="12" spans="1:13" ht="12.75" customHeight="1" x14ac:dyDescent="0.2">
      <c r="A12" s="264"/>
      <c r="B12" s="264"/>
      <c r="C12" s="264"/>
      <c r="D12" s="265"/>
      <c r="E12" s="264"/>
      <c r="F12" s="264"/>
      <c r="G12" s="264"/>
    </row>
    <row r="13" spans="1:13" ht="12.75" customHeight="1" x14ac:dyDescent="0.2">
      <c r="A13" s="264"/>
      <c r="B13" s="264"/>
      <c r="C13" s="264"/>
      <c r="D13" s="265"/>
      <c r="E13" s="264"/>
      <c r="F13" s="264"/>
      <c r="G13" s="264"/>
    </row>
    <row r="14" spans="1:13" ht="12.75" customHeight="1" x14ac:dyDescent="0.2">
      <c r="A14" s="264"/>
      <c r="B14" s="264"/>
      <c r="C14" s="264"/>
      <c r="D14" s="265"/>
      <c r="E14" s="264"/>
      <c r="F14" s="264"/>
      <c r="G14" s="264"/>
    </row>
    <row r="15" spans="1:13" ht="12.75" customHeight="1" x14ac:dyDescent="0.2">
      <c r="A15" s="264"/>
      <c r="B15" s="264"/>
      <c r="C15" s="264"/>
      <c r="D15" s="265"/>
      <c r="E15" s="264"/>
      <c r="F15" s="264"/>
      <c r="G15" s="264"/>
    </row>
    <row r="16" spans="1:13" ht="12.75" customHeight="1" x14ac:dyDescent="0.2">
      <c r="A16" s="264"/>
      <c r="B16" s="268"/>
      <c r="C16" s="268"/>
      <c r="D16" s="268"/>
      <c r="E16" s="268"/>
      <c r="F16" s="268"/>
      <c r="G16" s="264"/>
    </row>
    <row r="17" spans="1:7" ht="12.75" customHeight="1" x14ac:dyDescent="0.2">
      <c r="A17" s="264"/>
      <c r="B17" s="268"/>
      <c r="C17" s="268"/>
      <c r="D17" s="268"/>
      <c r="E17" s="268"/>
      <c r="F17" s="268"/>
      <c r="G17" s="264"/>
    </row>
    <row r="18" spans="1:7" ht="12.75" customHeight="1" x14ac:dyDescent="0.2">
      <c r="A18" s="264"/>
      <c r="B18" s="264"/>
      <c r="C18" s="264"/>
      <c r="D18" s="265"/>
      <c r="E18" s="264"/>
      <c r="F18" s="264"/>
      <c r="G18" s="264"/>
    </row>
    <row r="19" spans="1:7" ht="12.75" customHeight="1" x14ac:dyDescent="0.2">
      <c r="A19" s="264"/>
      <c r="B19" s="264"/>
      <c r="C19" s="264"/>
      <c r="D19" s="265"/>
      <c r="E19" s="264"/>
      <c r="F19" s="264"/>
      <c r="G19" s="264"/>
    </row>
    <row r="20" spans="1:7" ht="12.75" customHeight="1" x14ac:dyDescent="0.2">
      <c r="A20" s="264"/>
      <c r="B20" s="264"/>
      <c r="C20" s="264"/>
      <c r="D20" s="265"/>
      <c r="E20" s="264"/>
      <c r="F20" s="264"/>
      <c r="G20" s="264"/>
    </row>
    <row r="21" spans="1:7" ht="12.75" customHeight="1" x14ac:dyDescent="0.2">
      <c r="A21" s="264"/>
      <c r="B21" s="264"/>
      <c r="C21" s="264"/>
      <c r="D21" s="265"/>
      <c r="E21" s="264"/>
      <c r="F21" s="264"/>
      <c r="G21" s="264"/>
    </row>
    <row r="22" spans="1:7" ht="12.75" customHeight="1" x14ac:dyDescent="0.2">
      <c r="A22" s="264"/>
      <c r="B22" s="264"/>
      <c r="C22" s="264"/>
      <c r="D22" s="265"/>
      <c r="E22" s="264"/>
      <c r="F22" s="264"/>
      <c r="G22" s="264"/>
    </row>
    <row r="23" spans="1:7" ht="12.75" customHeight="1" x14ac:dyDescent="0.2">
      <c r="A23" s="264"/>
      <c r="B23" s="264"/>
      <c r="C23" s="264"/>
      <c r="D23" s="265"/>
      <c r="E23" s="264"/>
      <c r="F23" s="264"/>
      <c r="G23" s="264"/>
    </row>
    <row r="24" spans="1:7" ht="12.75" customHeight="1" x14ac:dyDescent="0.2">
      <c r="A24" s="264"/>
      <c r="B24" s="264"/>
      <c r="C24" s="264"/>
      <c r="D24" s="265"/>
      <c r="E24" s="264"/>
      <c r="F24" s="264"/>
      <c r="G24" s="264"/>
    </row>
    <row r="25" spans="1:7" ht="12.75" customHeight="1" x14ac:dyDescent="0.2">
      <c r="A25" s="264"/>
      <c r="B25" s="264"/>
      <c r="C25" s="264"/>
      <c r="D25" s="265"/>
      <c r="E25" s="264"/>
      <c r="F25" s="264"/>
      <c r="G25" s="264"/>
    </row>
    <row r="26" spans="1:7" ht="12.75" customHeight="1" x14ac:dyDescent="0.2">
      <c r="A26" s="264"/>
      <c r="B26" s="264"/>
      <c r="C26" s="264"/>
      <c r="D26" s="265"/>
      <c r="E26" s="264"/>
      <c r="F26" s="264"/>
      <c r="G26" s="264"/>
    </row>
    <row r="27" spans="1:7" ht="12.75" customHeight="1" x14ac:dyDescent="0.2">
      <c r="A27" s="264"/>
      <c r="B27" s="264"/>
      <c r="C27" s="264"/>
      <c r="D27" s="265"/>
      <c r="E27" s="264"/>
      <c r="F27" s="264"/>
      <c r="G27" s="264"/>
    </row>
    <row r="28" spans="1:7" x14ac:dyDescent="0.2">
      <c r="A28" s="264"/>
      <c r="B28" s="264"/>
      <c r="C28" s="264"/>
      <c r="D28" s="265"/>
      <c r="E28" s="264"/>
      <c r="F28" s="264"/>
      <c r="G28" s="264"/>
    </row>
    <row r="29" spans="1:7" x14ac:dyDescent="0.2">
      <c r="A29" s="264"/>
      <c r="B29" s="264"/>
      <c r="C29" s="264"/>
      <c r="D29" s="265"/>
      <c r="E29" s="264"/>
      <c r="F29" s="264"/>
      <c r="G29" s="264"/>
    </row>
    <row r="30" spans="1:7" x14ac:dyDescent="0.2">
      <c r="A30" s="264"/>
      <c r="B30" s="264"/>
      <c r="C30" s="264"/>
      <c r="D30" s="265"/>
      <c r="E30" s="264"/>
      <c r="F30" s="264"/>
      <c r="G30" s="264"/>
    </row>
    <row r="31" spans="1:7" x14ac:dyDescent="0.2">
      <c r="A31" s="264"/>
      <c r="B31" s="264"/>
      <c r="C31" s="264"/>
      <c r="D31" s="265"/>
      <c r="E31" s="264"/>
      <c r="F31" s="264"/>
      <c r="G31" s="264"/>
    </row>
    <row r="32" spans="1:7" x14ac:dyDescent="0.2">
      <c r="A32" s="264"/>
      <c r="B32" s="264"/>
      <c r="C32" s="264"/>
      <c r="D32" s="265"/>
      <c r="E32" s="264"/>
      <c r="F32" s="264"/>
      <c r="G32" s="264"/>
    </row>
    <row r="33" spans="1:7" x14ac:dyDescent="0.2">
      <c r="A33" s="264"/>
      <c r="B33" s="264"/>
      <c r="C33" s="264"/>
      <c r="D33" s="265"/>
      <c r="E33" s="264"/>
      <c r="F33" s="264"/>
      <c r="G33" s="264"/>
    </row>
    <row r="34" spans="1:7" x14ac:dyDescent="0.2">
      <c r="A34" s="264"/>
      <c r="B34" s="264"/>
      <c r="C34" s="264"/>
      <c r="D34" s="265"/>
      <c r="E34" s="264"/>
      <c r="F34" s="264"/>
      <c r="G34" s="264"/>
    </row>
    <row r="35" spans="1:7" x14ac:dyDescent="0.2">
      <c r="A35" s="264"/>
      <c r="B35" s="264"/>
      <c r="C35" s="264"/>
      <c r="D35" s="265"/>
      <c r="E35" s="264"/>
      <c r="F35" s="264"/>
      <c r="G35" s="264"/>
    </row>
    <row r="36" spans="1:7" x14ac:dyDescent="0.2">
      <c r="A36" s="264"/>
      <c r="B36" s="264"/>
      <c r="C36" s="264"/>
      <c r="D36" s="265"/>
      <c r="E36" s="264"/>
      <c r="F36" s="264"/>
      <c r="G36" s="264"/>
    </row>
    <row r="37" spans="1:7" x14ac:dyDescent="0.2">
      <c r="A37" s="264"/>
      <c r="B37" s="264"/>
      <c r="C37" s="264"/>
      <c r="D37" s="265"/>
      <c r="E37" s="264"/>
      <c r="F37" s="264"/>
      <c r="G37" s="264"/>
    </row>
    <row r="38" spans="1:7" x14ac:dyDescent="0.2">
      <c r="A38" s="264"/>
      <c r="B38" s="264"/>
      <c r="C38" s="264"/>
      <c r="D38" s="265"/>
      <c r="E38" s="264"/>
      <c r="F38" s="264"/>
      <c r="G38" s="264"/>
    </row>
    <row r="39" spans="1:7" x14ac:dyDescent="0.2">
      <c r="A39" s="264"/>
      <c r="B39" s="264"/>
      <c r="C39" s="264"/>
      <c r="D39" s="265"/>
      <c r="E39" s="264"/>
      <c r="F39" s="264"/>
      <c r="G39" s="264"/>
    </row>
    <row r="40" spans="1:7" x14ac:dyDescent="0.2">
      <c r="A40" s="264"/>
      <c r="B40" s="264"/>
      <c r="C40" s="264"/>
      <c r="D40" s="265"/>
      <c r="E40" s="264"/>
      <c r="F40" s="264"/>
      <c r="G40" s="264"/>
    </row>
    <row r="41" spans="1:7" x14ac:dyDescent="0.2">
      <c r="A41" s="264"/>
      <c r="B41" s="264"/>
      <c r="C41" s="264"/>
      <c r="D41" s="265"/>
      <c r="E41" s="264"/>
      <c r="F41" s="264"/>
      <c r="G41" s="264"/>
    </row>
    <row r="42" spans="1:7" x14ac:dyDescent="0.2">
      <c r="A42" s="264"/>
      <c r="B42" s="264"/>
      <c r="C42" s="264"/>
      <c r="D42" s="265"/>
      <c r="E42" s="264"/>
      <c r="F42" s="264"/>
      <c r="G42" s="264"/>
    </row>
    <row r="43" spans="1:7" x14ac:dyDescent="0.2">
      <c r="A43" s="264"/>
      <c r="B43" s="264"/>
      <c r="C43" s="264"/>
      <c r="D43" s="265"/>
      <c r="E43" s="264"/>
      <c r="F43" s="264"/>
      <c r="G43" s="264"/>
    </row>
    <row r="44" spans="1:7" x14ac:dyDescent="0.2">
      <c r="A44" s="264"/>
      <c r="B44" s="264"/>
      <c r="C44" s="264"/>
      <c r="D44" s="265"/>
      <c r="E44" s="264"/>
      <c r="F44" s="264"/>
      <c r="G44" s="264"/>
    </row>
    <row r="45" spans="1:7" x14ac:dyDescent="0.2">
      <c r="A45" s="264"/>
      <c r="B45" s="264"/>
      <c r="C45" s="264"/>
      <c r="D45" s="265"/>
      <c r="E45" s="264"/>
      <c r="F45" s="264"/>
      <c r="G45" s="264"/>
    </row>
    <row r="46" spans="1:7" x14ac:dyDescent="0.2">
      <c r="A46" s="264"/>
      <c r="B46" s="264"/>
      <c r="C46" s="264"/>
      <c r="D46" s="265"/>
      <c r="E46" s="264"/>
      <c r="F46" s="264"/>
      <c r="G46" s="264"/>
    </row>
    <row r="47" spans="1:7" x14ac:dyDescent="0.2">
      <c r="A47" s="264"/>
      <c r="B47" s="264"/>
      <c r="C47" s="264"/>
      <c r="D47" s="265"/>
      <c r="E47" s="264"/>
      <c r="F47" s="264"/>
      <c r="G47" s="264"/>
    </row>
    <row r="48" spans="1:7" x14ac:dyDescent="0.2">
      <c r="A48" s="264"/>
      <c r="B48" s="264"/>
      <c r="C48" s="264"/>
      <c r="D48" s="265"/>
      <c r="E48" s="264"/>
      <c r="F48" s="264"/>
      <c r="G48" s="264"/>
    </row>
    <row r="49" spans="1:7" x14ac:dyDescent="0.2">
      <c r="A49" s="264"/>
      <c r="B49" s="264"/>
      <c r="C49" s="264"/>
      <c r="D49" s="265"/>
      <c r="E49" s="264"/>
      <c r="F49" s="264"/>
      <c r="G49" s="264"/>
    </row>
    <row r="50" spans="1:7" x14ac:dyDescent="0.2">
      <c r="A50" s="264"/>
      <c r="B50" s="264"/>
      <c r="C50" s="264"/>
      <c r="D50" s="265"/>
      <c r="E50" s="264"/>
      <c r="F50" s="264"/>
      <c r="G50" s="264"/>
    </row>
    <row r="51" spans="1:7" x14ac:dyDescent="0.2">
      <c r="A51" s="264"/>
      <c r="B51" s="264"/>
      <c r="C51" s="264"/>
      <c r="D51" s="265"/>
      <c r="E51" s="264"/>
      <c r="F51" s="264"/>
      <c r="G51" s="264"/>
    </row>
    <row r="52" spans="1:7" x14ac:dyDescent="0.2">
      <c r="A52" s="264"/>
      <c r="B52" s="264"/>
      <c r="C52" s="264"/>
      <c r="D52" s="265"/>
      <c r="E52" s="264"/>
      <c r="F52" s="264"/>
      <c r="G52" s="264"/>
    </row>
    <row r="53" spans="1:7" x14ac:dyDescent="0.2">
      <c r="A53" s="264"/>
      <c r="B53" s="264"/>
      <c r="C53" s="264"/>
      <c r="D53" s="265"/>
      <c r="E53" s="264"/>
      <c r="F53" s="264"/>
      <c r="G53" s="264"/>
    </row>
    <row r="54" spans="1:7" x14ac:dyDescent="0.2">
      <c r="A54" s="264"/>
      <c r="B54" s="264"/>
      <c r="C54" s="264"/>
      <c r="D54" s="265"/>
      <c r="E54" s="264"/>
      <c r="F54" s="264"/>
      <c r="G54" s="264"/>
    </row>
    <row r="55" spans="1:7" x14ac:dyDescent="0.2">
      <c r="A55" s="264"/>
      <c r="B55" s="264"/>
      <c r="C55" s="264"/>
      <c r="D55" s="265"/>
      <c r="E55" s="264"/>
      <c r="F55" s="264"/>
      <c r="G55" s="264"/>
    </row>
    <row r="56" spans="1:7" x14ac:dyDescent="0.2">
      <c r="A56" s="264"/>
      <c r="B56" s="264"/>
      <c r="C56" s="264"/>
      <c r="D56" s="265"/>
      <c r="E56" s="264"/>
      <c r="F56" s="264"/>
      <c r="G56" s="264"/>
    </row>
    <row r="57" spans="1:7" x14ac:dyDescent="0.2">
      <c r="A57" s="264"/>
      <c r="B57" s="264"/>
      <c r="C57" s="264"/>
      <c r="D57" s="265"/>
      <c r="E57" s="264"/>
      <c r="F57" s="264"/>
      <c r="G57" s="264"/>
    </row>
    <row r="58" spans="1:7" x14ac:dyDescent="0.2">
      <c r="A58" s="264"/>
      <c r="B58" s="264"/>
      <c r="C58" s="264"/>
      <c r="D58" s="265"/>
      <c r="E58" s="264"/>
      <c r="F58" s="264"/>
      <c r="G58" s="264"/>
    </row>
    <row r="59" spans="1:7" x14ac:dyDescent="0.2">
      <c r="A59" s="264"/>
      <c r="B59" s="264"/>
      <c r="C59" s="264"/>
      <c r="D59" s="265"/>
      <c r="E59" s="264"/>
      <c r="F59" s="264"/>
      <c r="G59" s="264"/>
    </row>
    <row r="60" spans="1:7" x14ac:dyDescent="0.2">
      <c r="A60" s="264"/>
      <c r="B60" s="264"/>
      <c r="C60" s="264"/>
      <c r="D60" s="265"/>
      <c r="E60" s="264"/>
      <c r="F60" s="264"/>
      <c r="G60" s="264"/>
    </row>
    <row r="61" spans="1:7" x14ac:dyDescent="0.2">
      <c r="A61" s="264"/>
      <c r="B61" s="264"/>
      <c r="C61" s="264"/>
      <c r="D61" s="265"/>
      <c r="E61" s="264"/>
      <c r="F61" s="264"/>
      <c r="G61" s="264"/>
    </row>
    <row r="62" spans="1:7" x14ac:dyDescent="0.2">
      <c r="A62" s="264"/>
      <c r="B62" s="264"/>
      <c r="C62" s="264"/>
      <c r="D62" s="265"/>
      <c r="E62" s="264"/>
      <c r="F62" s="264"/>
      <c r="G62" s="264"/>
    </row>
    <row r="63" spans="1:7" x14ac:dyDescent="0.2">
      <c r="A63" s="264"/>
      <c r="B63" s="264"/>
      <c r="C63" s="264"/>
      <c r="D63" s="265"/>
      <c r="E63" s="264"/>
      <c r="F63" s="264"/>
      <c r="G63" s="264"/>
    </row>
    <row r="64" spans="1:7" x14ac:dyDescent="0.2">
      <c r="A64" s="264"/>
      <c r="B64" s="264"/>
      <c r="C64" s="264"/>
      <c r="D64" s="265"/>
      <c r="E64" s="264"/>
      <c r="F64" s="264"/>
      <c r="G64" s="264"/>
    </row>
    <row r="65" spans="1:7" x14ac:dyDescent="0.2">
      <c r="A65" s="264"/>
      <c r="B65" s="264"/>
      <c r="C65" s="264"/>
      <c r="D65" s="265"/>
      <c r="E65" s="264"/>
      <c r="F65" s="264"/>
      <c r="G65" s="264"/>
    </row>
    <row r="66" spans="1:7" x14ac:dyDescent="0.2">
      <c r="A66" s="264"/>
      <c r="B66" s="264"/>
      <c r="C66" s="264"/>
      <c r="D66" s="265"/>
      <c r="E66" s="264"/>
      <c r="F66" s="264"/>
      <c r="G66" s="264"/>
    </row>
    <row r="67" spans="1:7" x14ac:dyDescent="0.2">
      <c r="A67" s="264"/>
      <c r="B67" s="264"/>
      <c r="C67" s="264"/>
      <c r="D67" s="265"/>
      <c r="E67" s="264"/>
      <c r="F67" s="264"/>
      <c r="G67" s="264"/>
    </row>
    <row r="68" spans="1:7" x14ac:dyDescent="0.2">
      <c r="A68" s="264"/>
      <c r="B68" s="264"/>
      <c r="C68" s="264"/>
      <c r="D68" s="265"/>
      <c r="E68" s="264"/>
      <c r="F68" s="264"/>
      <c r="G68" s="264"/>
    </row>
    <row r="69" spans="1:7" x14ac:dyDescent="0.2">
      <c r="A69" s="264"/>
      <c r="B69" s="264"/>
      <c r="C69" s="264"/>
      <c r="D69" s="265"/>
      <c r="E69" s="264"/>
      <c r="F69" s="264"/>
      <c r="G69" s="264"/>
    </row>
    <row r="70" spans="1:7" x14ac:dyDescent="0.2">
      <c r="A70" s="264"/>
      <c r="B70" s="264"/>
      <c r="C70" s="264"/>
      <c r="D70" s="265"/>
      <c r="E70" s="264"/>
      <c r="F70" s="264"/>
      <c r="G70" s="264"/>
    </row>
    <row r="71" spans="1:7" x14ac:dyDescent="0.2">
      <c r="A71" s="264"/>
      <c r="B71" s="264"/>
      <c r="C71" s="264"/>
      <c r="D71" s="265"/>
      <c r="E71" s="264"/>
      <c r="F71" s="264"/>
      <c r="G71" s="264"/>
    </row>
    <row r="72" spans="1:7" x14ac:dyDescent="0.2">
      <c r="A72" s="264"/>
      <c r="B72" s="264"/>
      <c r="C72" s="264"/>
      <c r="D72" s="265"/>
      <c r="E72" s="264"/>
      <c r="F72" s="264"/>
      <c r="G72" s="264"/>
    </row>
    <row r="73" spans="1:7" x14ac:dyDescent="0.2">
      <c r="A73" s="264"/>
      <c r="B73" s="264"/>
      <c r="C73" s="264"/>
      <c r="D73" s="265"/>
      <c r="E73" s="264"/>
      <c r="F73" s="264"/>
      <c r="G73" s="264"/>
    </row>
    <row r="74" spans="1:7" x14ac:dyDescent="0.2">
      <c r="A74" s="264"/>
      <c r="B74" s="264"/>
      <c r="C74" s="264"/>
      <c r="D74" s="265"/>
      <c r="E74" s="264"/>
      <c r="F74" s="264"/>
      <c r="G74" s="264"/>
    </row>
    <row r="75" spans="1:7" x14ac:dyDescent="0.2">
      <c r="A75" s="264"/>
      <c r="B75" s="264"/>
      <c r="C75" s="264"/>
      <c r="D75" s="265"/>
      <c r="E75" s="264"/>
      <c r="F75" s="264"/>
      <c r="G75" s="264"/>
    </row>
    <row r="76" spans="1:7" x14ac:dyDescent="0.2">
      <c r="A76" s="264"/>
      <c r="B76" s="264"/>
      <c r="C76" s="264"/>
      <c r="D76" s="265"/>
      <c r="E76" s="264"/>
      <c r="F76" s="264"/>
      <c r="G76" s="264"/>
    </row>
    <row r="77" spans="1:7" x14ac:dyDescent="0.2">
      <c r="A77" s="264"/>
      <c r="B77" s="264"/>
      <c r="C77" s="264"/>
      <c r="D77" s="265"/>
      <c r="E77" s="264"/>
      <c r="F77" s="264"/>
      <c r="G77" s="264"/>
    </row>
    <row r="78" spans="1:7" x14ac:dyDescent="0.2">
      <c r="A78" s="264"/>
      <c r="B78" s="264"/>
      <c r="C78" s="264"/>
      <c r="D78" s="265"/>
      <c r="E78" s="264"/>
      <c r="F78" s="264"/>
      <c r="G78" s="264"/>
    </row>
    <row r="79" spans="1:7" x14ac:dyDescent="0.2">
      <c r="A79" s="264"/>
      <c r="B79" s="264"/>
      <c r="C79" s="264"/>
      <c r="D79" s="265"/>
      <c r="E79" s="264"/>
      <c r="F79" s="264"/>
      <c r="G79" s="264"/>
    </row>
    <row r="80" spans="1:7" x14ac:dyDescent="0.2">
      <c r="A80" s="264"/>
      <c r="B80" s="264"/>
      <c r="C80" s="264"/>
      <c r="D80" s="265"/>
      <c r="E80" s="264"/>
      <c r="F80" s="264"/>
      <c r="G80" s="264"/>
    </row>
    <row r="81" spans="1:7" x14ac:dyDescent="0.2">
      <c r="A81" s="264"/>
      <c r="B81" s="264"/>
      <c r="C81" s="264"/>
      <c r="D81" s="265"/>
      <c r="E81" s="264"/>
      <c r="F81" s="264"/>
      <c r="G81" s="264"/>
    </row>
    <row r="82" spans="1:7" x14ac:dyDescent="0.2">
      <c r="A82" s="264"/>
      <c r="B82" s="264"/>
      <c r="C82" s="264"/>
      <c r="D82" s="265"/>
      <c r="E82" s="264"/>
      <c r="F82" s="264"/>
      <c r="G82" s="264"/>
    </row>
    <row r="83" spans="1:7" x14ac:dyDescent="0.2">
      <c r="A83" s="264"/>
      <c r="B83" s="264"/>
      <c r="C83" s="264"/>
      <c r="D83" s="265"/>
      <c r="E83" s="264"/>
      <c r="F83" s="264"/>
      <c r="G83" s="264"/>
    </row>
    <row r="84" spans="1:7" x14ac:dyDescent="0.2">
      <c r="A84" s="264"/>
      <c r="B84" s="264"/>
      <c r="C84" s="264"/>
      <c r="D84" s="265"/>
      <c r="E84" s="264"/>
      <c r="F84" s="264"/>
      <c r="G84" s="264"/>
    </row>
    <row r="85" spans="1:7" x14ac:dyDescent="0.2">
      <c r="A85" s="264"/>
      <c r="B85" s="264"/>
      <c r="C85" s="264"/>
      <c r="D85" s="265"/>
      <c r="E85" s="264"/>
      <c r="F85" s="264"/>
      <c r="G85" s="264"/>
    </row>
    <row r="86" spans="1:7" x14ac:dyDescent="0.2">
      <c r="A86" s="264"/>
      <c r="B86" s="264"/>
      <c r="C86" s="264"/>
      <c r="D86" s="265"/>
      <c r="E86" s="264"/>
      <c r="F86" s="264"/>
      <c r="G86" s="264"/>
    </row>
    <row r="87" spans="1:7" x14ac:dyDescent="0.2">
      <c r="A87" s="264"/>
      <c r="B87" s="264"/>
      <c r="C87" s="264"/>
      <c r="D87" s="265"/>
      <c r="E87" s="264"/>
      <c r="F87" s="264"/>
      <c r="G87" s="264"/>
    </row>
    <row r="88" spans="1:7" x14ac:dyDescent="0.2">
      <c r="A88" s="264"/>
      <c r="B88" s="264"/>
      <c r="C88" s="264"/>
      <c r="D88" s="265"/>
      <c r="E88" s="264"/>
      <c r="F88" s="264"/>
      <c r="G88" s="264"/>
    </row>
    <row r="89" spans="1:7" x14ac:dyDescent="0.2">
      <c r="A89" s="264"/>
      <c r="B89" s="264"/>
      <c r="C89" s="264"/>
      <c r="D89" s="265"/>
      <c r="E89" s="264"/>
      <c r="F89" s="264"/>
      <c r="G89" s="264"/>
    </row>
    <row r="90" spans="1:7" x14ac:dyDescent="0.2">
      <c r="A90" s="264"/>
      <c r="B90" s="264"/>
      <c r="C90" s="264"/>
      <c r="D90" s="265"/>
      <c r="E90" s="264"/>
      <c r="F90" s="264"/>
      <c r="G90" s="264"/>
    </row>
    <row r="91" spans="1:7" x14ac:dyDescent="0.2">
      <c r="A91" s="264"/>
      <c r="B91" s="264"/>
      <c r="C91" s="264"/>
      <c r="D91" s="265"/>
      <c r="E91" s="264"/>
      <c r="F91" s="264"/>
      <c r="G91" s="264"/>
    </row>
    <row r="92" spans="1:7" x14ac:dyDescent="0.2">
      <c r="A92" s="264"/>
      <c r="B92" s="264"/>
      <c r="C92" s="264"/>
      <c r="D92" s="265"/>
      <c r="E92" s="264"/>
      <c r="F92" s="264"/>
      <c r="G92" s="264"/>
    </row>
    <row r="93" spans="1:7" x14ac:dyDescent="0.2">
      <c r="A93" s="264"/>
      <c r="B93" s="264"/>
      <c r="C93" s="264"/>
      <c r="D93" s="265"/>
      <c r="E93" s="264"/>
      <c r="F93" s="264"/>
      <c r="G93" s="264"/>
    </row>
    <row r="94" spans="1:7" x14ac:dyDescent="0.2">
      <c r="A94" s="264"/>
      <c r="B94" s="264"/>
      <c r="C94" s="264"/>
      <c r="D94" s="265"/>
      <c r="E94" s="264"/>
      <c r="F94" s="264"/>
      <c r="G94" s="264"/>
    </row>
    <row r="95" spans="1:7" x14ac:dyDescent="0.2">
      <c r="A95" s="264"/>
      <c r="B95" s="264"/>
      <c r="C95" s="264"/>
      <c r="D95" s="265"/>
      <c r="E95" s="264"/>
      <c r="F95" s="264"/>
      <c r="G95" s="264"/>
    </row>
    <row r="96" spans="1:7" x14ac:dyDescent="0.2">
      <c r="A96" s="264"/>
      <c r="B96" s="264"/>
      <c r="C96" s="264"/>
      <c r="D96" s="265"/>
      <c r="E96" s="264"/>
      <c r="F96" s="264"/>
      <c r="G96" s="264"/>
    </row>
    <row r="97" spans="1:7" x14ac:dyDescent="0.2">
      <c r="A97" s="264"/>
      <c r="B97" s="264"/>
      <c r="C97" s="264"/>
      <c r="D97" s="265"/>
      <c r="E97" s="264"/>
      <c r="F97" s="264"/>
      <c r="G97" s="264"/>
    </row>
    <row r="98" spans="1:7" x14ac:dyDescent="0.2">
      <c r="A98" s="264"/>
      <c r="B98" s="264"/>
      <c r="C98" s="264"/>
      <c r="D98" s="265"/>
      <c r="E98" s="264"/>
      <c r="F98" s="264"/>
      <c r="G98" s="264"/>
    </row>
    <row r="99" spans="1:7" x14ac:dyDescent="0.2">
      <c r="A99" s="264"/>
      <c r="B99" s="264"/>
      <c r="C99" s="264"/>
      <c r="D99" s="265"/>
      <c r="E99" s="264"/>
      <c r="F99" s="264"/>
      <c r="G99" s="264"/>
    </row>
    <row r="100" spans="1:7" x14ac:dyDescent="0.2">
      <c r="A100" s="264"/>
      <c r="B100" s="264"/>
      <c r="C100" s="264"/>
      <c r="D100" s="265"/>
      <c r="E100" s="264"/>
      <c r="F100" s="264"/>
      <c r="G100" s="264"/>
    </row>
    <row r="101" spans="1:7" x14ac:dyDescent="0.2">
      <c r="A101" s="264"/>
      <c r="B101" s="264"/>
      <c r="C101" s="264"/>
      <c r="D101" s="265"/>
      <c r="E101" s="264"/>
      <c r="F101" s="264"/>
      <c r="G101" s="264"/>
    </row>
    <row r="102" spans="1:7" x14ac:dyDescent="0.2">
      <c r="A102" s="264"/>
      <c r="B102" s="264"/>
      <c r="C102" s="264"/>
      <c r="D102" s="265"/>
      <c r="E102" s="264"/>
      <c r="F102" s="264"/>
      <c r="G102" s="264"/>
    </row>
    <row r="103" spans="1:7" x14ac:dyDescent="0.2">
      <c r="A103" s="264"/>
      <c r="B103" s="264"/>
      <c r="C103" s="264"/>
      <c r="D103" s="265"/>
      <c r="E103" s="264"/>
      <c r="F103" s="264"/>
      <c r="G103" s="264"/>
    </row>
    <row r="104" spans="1:7" x14ac:dyDescent="0.2">
      <c r="A104" s="264"/>
      <c r="B104" s="264"/>
      <c r="C104" s="264"/>
      <c r="D104" s="265"/>
      <c r="E104" s="264"/>
      <c r="F104" s="264"/>
      <c r="G104" s="264"/>
    </row>
    <row r="105" spans="1:7" x14ac:dyDescent="0.2">
      <c r="A105" s="264"/>
      <c r="B105" s="264"/>
      <c r="C105" s="264"/>
      <c r="D105" s="265"/>
      <c r="E105" s="264"/>
      <c r="F105" s="264"/>
      <c r="G105" s="264"/>
    </row>
    <row r="106" spans="1:7" x14ac:dyDescent="0.2">
      <c r="A106" s="264"/>
      <c r="B106" s="264"/>
      <c r="C106" s="264"/>
      <c r="D106" s="265"/>
      <c r="E106" s="264"/>
      <c r="F106" s="264"/>
      <c r="G106" s="264"/>
    </row>
    <row r="107" spans="1:7" x14ac:dyDescent="0.2">
      <c r="A107" s="264"/>
      <c r="B107" s="264"/>
      <c r="C107" s="264"/>
      <c r="D107" s="265"/>
      <c r="E107" s="264"/>
      <c r="F107" s="264"/>
      <c r="G107" s="264"/>
    </row>
    <row r="108" spans="1:7" x14ac:dyDescent="0.2">
      <c r="A108" s="264"/>
      <c r="B108" s="264"/>
      <c r="C108" s="264"/>
      <c r="D108" s="265"/>
      <c r="E108" s="264"/>
      <c r="F108" s="264"/>
      <c r="G108" s="264"/>
    </row>
    <row r="109" spans="1:7" x14ac:dyDescent="0.2">
      <c r="A109" s="264"/>
      <c r="B109" s="264"/>
      <c r="C109" s="264"/>
      <c r="D109" s="265"/>
      <c r="E109" s="264"/>
      <c r="F109" s="264"/>
      <c r="G109" s="264"/>
    </row>
    <row r="110" spans="1:7" x14ac:dyDescent="0.2">
      <c r="A110" s="264"/>
      <c r="B110" s="264"/>
      <c r="C110" s="264"/>
      <c r="D110" s="265"/>
      <c r="E110" s="264"/>
      <c r="F110" s="264"/>
      <c r="G110" s="264"/>
    </row>
    <row r="111" spans="1:7" x14ac:dyDescent="0.2">
      <c r="A111" s="264"/>
      <c r="B111" s="264"/>
      <c r="C111" s="264"/>
      <c r="D111" s="265"/>
      <c r="E111" s="264"/>
      <c r="F111" s="264"/>
      <c r="G111" s="264"/>
    </row>
    <row r="112" spans="1:7" x14ac:dyDescent="0.2">
      <c r="A112" s="264"/>
      <c r="B112" s="264"/>
      <c r="C112" s="264"/>
      <c r="D112" s="265"/>
      <c r="E112" s="264"/>
      <c r="F112" s="264"/>
      <c r="G112" s="264"/>
    </row>
    <row r="113" spans="1:7" x14ac:dyDescent="0.2">
      <c r="A113" s="264"/>
      <c r="B113" s="264"/>
      <c r="C113" s="264"/>
      <c r="D113" s="265"/>
      <c r="E113" s="264"/>
      <c r="F113" s="264"/>
      <c r="G113" s="264"/>
    </row>
    <row r="114" spans="1:7" x14ac:dyDescent="0.2">
      <c r="A114" s="264"/>
      <c r="B114" s="264"/>
      <c r="C114" s="264"/>
      <c r="D114" s="265"/>
      <c r="E114" s="264"/>
      <c r="F114" s="264"/>
      <c r="G114" s="264"/>
    </row>
    <row r="115" spans="1:7" x14ac:dyDescent="0.2">
      <c r="A115" s="264"/>
      <c r="B115" s="264"/>
      <c r="C115" s="264"/>
      <c r="D115" s="265"/>
      <c r="E115" s="264"/>
      <c r="F115" s="264"/>
      <c r="G115" s="264"/>
    </row>
    <row r="116" spans="1:7" x14ac:dyDescent="0.2">
      <c r="A116" s="264"/>
      <c r="B116" s="264"/>
      <c r="C116" s="264"/>
      <c r="D116" s="265"/>
      <c r="E116" s="264"/>
      <c r="F116" s="264"/>
      <c r="G116" s="264"/>
    </row>
    <row r="117" spans="1:7" x14ac:dyDescent="0.2">
      <c r="A117" s="264"/>
      <c r="B117" s="264"/>
      <c r="C117" s="264"/>
      <c r="D117" s="265"/>
      <c r="E117" s="264"/>
      <c r="F117" s="264"/>
      <c r="G117" s="264"/>
    </row>
    <row r="118" spans="1:7" x14ac:dyDescent="0.2">
      <c r="A118" s="264"/>
      <c r="B118" s="264"/>
      <c r="C118" s="264"/>
      <c r="D118" s="265"/>
      <c r="E118" s="264"/>
      <c r="F118" s="264"/>
      <c r="G118" s="264"/>
    </row>
    <row r="119" spans="1:7" x14ac:dyDescent="0.2">
      <c r="A119" s="264"/>
      <c r="B119" s="264"/>
      <c r="C119" s="264"/>
      <c r="D119" s="265"/>
      <c r="E119" s="264"/>
      <c r="F119" s="264"/>
      <c r="G119" s="264"/>
    </row>
    <row r="120" spans="1:7" x14ac:dyDescent="0.2">
      <c r="A120" s="264"/>
      <c r="B120" s="264"/>
      <c r="C120" s="264"/>
      <c r="D120" s="265"/>
      <c r="E120" s="264"/>
      <c r="F120" s="264"/>
      <c r="G120" s="264"/>
    </row>
    <row r="121" spans="1:7" x14ac:dyDescent="0.2">
      <c r="A121" s="264"/>
      <c r="B121" s="264"/>
      <c r="C121" s="264"/>
      <c r="D121" s="265"/>
      <c r="E121" s="264"/>
      <c r="F121" s="264"/>
      <c r="G121" s="264"/>
    </row>
    <row r="122" spans="1:7" x14ac:dyDescent="0.2">
      <c r="A122" s="264"/>
      <c r="B122" s="264"/>
      <c r="C122" s="264"/>
      <c r="D122" s="265"/>
      <c r="E122" s="264"/>
      <c r="F122" s="264"/>
      <c r="G122" s="264"/>
    </row>
    <row r="123" spans="1:7" x14ac:dyDescent="0.2">
      <c r="A123" s="264"/>
      <c r="B123" s="264"/>
      <c r="C123" s="264"/>
      <c r="D123" s="265"/>
      <c r="E123" s="264"/>
      <c r="F123" s="264"/>
      <c r="G123" s="264"/>
    </row>
    <row r="124" spans="1:7" x14ac:dyDescent="0.2">
      <c r="A124" s="264"/>
      <c r="B124" s="264"/>
      <c r="C124" s="264"/>
      <c r="D124" s="265"/>
      <c r="E124" s="264"/>
      <c r="F124" s="264"/>
      <c r="G124" s="264"/>
    </row>
    <row r="125" spans="1:7" x14ac:dyDescent="0.2">
      <c r="A125" s="264"/>
      <c r="B125" s="264"/>
      <c r="C125" s="264"/>
      <c r="D125" s="265"/>
      <c r="E125" s="264"/>
      <c r="F125" s="264"/>
      <c r="G125" s="264"/>
    </row>
    <row r="126" spans="1:7" x14ac:dyDescent="0.2">
      <c r="A126" s="264"/>
      <c r="B126" s="264"/>
      <c r="C126" s="264"/>
      <c r="D126" s="265"/>
      <c r="E126" s="264"/>
      <c r="F126" s="264"/>
      <c r="G126" s="264"/>
    </row>
    <row r="127" spans="1:7" x14ac:dyDescent="0.2">
      <c r="A127" s="264"/>
      <c r="B127" s="264"/>
      <c r="C127" s="264"/>
      <c r="D127" s="265"/>
      <c r="E127" s="264"/>
      <c r="F127" s="264"/>
      <c r="G127" s="264"/>
    </row>
    <row r="128" spans="1:7" x14ac:dyDescent="0.2">
      <c r="A128" s="264"/>
      <c r="B128" s="264"/>
      <c r="C128" s="264"/>
      <c r="D128" s="265"/>
      <c r="E128" s="264"/>
      <c r="F128" s="264"/>
      <c r="G128" s="264"/>
    </row>
    <row r="129" spans="1:7" x14ac:dyDescent="0.2">
      <c r="A129" s="264"/>
      <c r="B129" s="264"/>
      <c r="C129" s="264"/>
      <c r="D129" s="265"/>
      <c r="E129" s="264"/>
      <c r="F129" s="264"/>
      <c r="G129" s="264"/>
    </row>
    <row r="130" spans="1:7" x14ac:dyDescent="0.2">
      <c r="A130" s="264"/>
      <c r="B130" s="264"/>
      <c r="C130" s="264"/>
      <c r="D130" s="265"/>
      <c r="E130" s="264"/>
      <c r="F130" s="264"/>
      <c r="G130" s="264"/>
    </row>
    <row r="131" spans="1:7" x14ac:dyDescent="0.2">
      <c r="A131" s="264"/>
      <c r="B131" s="264"/>
      <c r="C131" s="264"/>
      <c r="D131" s="265"/>
      <c r="E131" s="264"/>
      <c r="F131" s="264"/>
      <c r="G131" s="264"/>
    </row>
    <row r="132" spans="1:7" x14ac:dyDescent="0.2">
      <c r="A132" s="264"/>
      <c r="B132" s="264"/>
      <c r="C132" s="264"/>
      <c r="D132" s="265"/>
      <c r="E132" s="264"/>
      <c r="F132" s="264"/>
      <c r="G132" s="264"/>
    </row>
    <row r="133" spans="1:7" x14ac:dyDescent="0.2">
      <c r="A133" s="264"/>
      <c r="B133" s="264"/>
      <c r="C133" s="264"/>
      <c r="D133" s="265"/>
      <c r="E133" s="264"/>
      <c r="F133" s="264"/>
      <c r="G133" s="264"/>
    </row>
    <row r="134" spans="1:7" x14ac:dyDescent="0.2">
      <c r="A134" s="264"/>
      <c r="B134" s="264"/>
      <c r="C134" s="264"/>
      <c r="D134" s="265"/>
      <c r="E134" s="264"/>
      <c r="F134" s="264"/>
      <c r="G134" s="264"/>
    </row>
    <row r="135" spans="1:7" x14ac:dyDescent="0.2">
      <c r="A135" s="264"/>
      <c r="B135" s="264"/>
      <c r="C135" s="264"/>
      <c r="D135" s="265"/>
      <c r="E135" s="264"/>
      <c r="F135" s="264"/>
      <c r="G135" s="264"/>
    </row>
    <row r="136" spans="1:7" x14ac:dyDescent="0.2">
      <c r="A136" s="264"/>
      <c r="B136" s="264"/>
      <c r="C136" s="264"/>
      <c r="D136" s="265"/>
      <c r="E136" s="264"/>
      <c r="F136" s="264"/>
      <c r="G136" s="264"/>
    </row>
    <row r="137" spans="1:7" x14ac:dyDescent="0.2">
      <c r="A137" s="264"/>
      <c r="B137" s="264"/>
      <c r="C137" s="264"/>
      <c r="D137" s="265"/>
      <c r="E137" s="264"/>
      <c r="F137" s="264"/>
      <c r="G137" s="264"/>
    </row>
    <row r="138" spans="1:7" x14ac:dyDescent="0.2">
      <c r="A138" s="264"/>
      <c r="B138" s="264"/>
      <c r="C138" s="264"/>
      <c r="D138" s="265"/>
      <c r="E138" s="264"/>
      <c r="F138" s="264"/>
      <c r="G138" s="264"/>
    </row>
    <row r="139" spans="1:7" x14ac:dyDescent="0.2">
      <c r="A139" s="264"/>
      <c r="B139" s="264"/>
      <c r="C139" s="264"/>
      <c r="D139" s="265"/>
      <c r="E139" s="264"/>
      <c r="F139" s="264"/>
      <c r="G139" s="264"/>
    </row>
    <row r="140" spans="1:7" x14ac:dyDescent="0.2">
      <c r="A140" s="264"/>
      <c r="B140" s="264"/>
      <c r="C140" s="264"/>
      <c r="D140" s="265"/>
      <c r="E140" s="264"/>
      <c r="F140" s="264"/>
      <c r="G140" s="264"/>
    </row>
    <row r="141" spans="1:7" x14ac:dyDescent="0.2">
      <c r="A141" s="264"/>
      <c r="B141" s="264"/>
      <c r="C141" s="264"/>
      <c r="D141" s="265"/>
      <c r="E141" s="264"/>
      <c r="F141" s="264"/>
      <c r="G141" s="264"/>
    </row>
    <row r="142" spans="1:7" x14ac:dyDescent="0.2">
      <c r="A142" s="264"/>
      <c r="B142" s="264"/>
      <c r="C142" s="264"/>
      <c r="D142" s="265"/>
      <c r="E142" s="264"/>
      <c r="F142" s="264"/>
      <c r="G142" s="264"/>
    </row>
    <row r="143" spans="1:7" x14ac:dyDescent="0.2">
      <c r="A143" s="264"/>
      <c r="B143" s="264"/>
      <c r="C143" s="264"/>
      <c r="D143" s="265"/>
      <c r="E143" s="264"/>
      <c r="F143" s="264"/>
      <c r="G143" s="264"/>
    </row>
    <row r="144" spans="1:7" x14ac:dyDescent="0.2">
      <c r="A144" s="264"/>
      <c r="B144" s="264"/>
      <c r="C144" s="264"/>
      <c r="D144" s="265"/>
      <c r="E144" s="264"/>
      <c r="F144" s="264"/>
      <c r="G144" s="264"/>
    </row>
    <row r="145" spans="1:7" x14ac:dyDescent="0.2">
      <c r="A145" s="264"/>
      <c r="B145" s="264"/>
      <c r="C145" s="264"/>
      <c r="D145" s="265"/>
      <c r="E145" s="264"/>
      <c r="F145" s="264"/>
      <c r="G145" s="264"/>
    </row>
    <row r="146" spans="1:7" x14ac:dyDescent="0.2">
      <c r="A146" s="264"/>
      <c r="B146" s="264"/>
      <c r="C146" s="264"/>
      <c r="D146" s="265"/>
      <c r="E146" s="264"/>
      <c r="F146" s="264"/>
      <c r="G146" s="264"/>
    </row>
    <row r="147" spans="1:7" x14ac:dyDescent="0.2">
      <c r="A147" s="264"/>
      <c r="B147" s="264"/>
      <c r="C147" s="264"/>
      <c r="D147" s="265"/>
      <c r="E147" s="264"/>
      <c r="F147" s="264"/>
      <c r="G147" s="264"/>
    </row>
    <row r="148" spans="1:7" x14ac:dyDescent="0.2">
      <c r="A148" s="264"/>
      <c r="B148" s="264"/>
      <c r="C148" s="264"/>
      <c r="D148" s="265"/>
      <c r="E148" s="264"/>
      <c r="F148" s="264"/>
      <c r="G148" s="264"/>
    </row>
    <row r="149" spans="1:7" x14ac:dyDescent="0.2">
      <c r="A149" s="264"/>
      <c r="B149" s="264"/>
      <c r="C149" s="264"/>
      <c r="D149" s="265"/>
      <c r="E149" s="264"/>
      <c r="F149" s="264"/>
      <c r="G149" s="264"/>
    </row>
    <row r="150" spans="1:7" x14ac:dyDescent="0.2">
      <c r="A150" s="264"/>
      <c r="B150" s="264"/>
      <c r="C150" s="264"/>
      <c r="D150" s="265"/>
      <c r="E150" s="264"/>
      <c r="F150" s="264"/>
      <c r="G150" s="264"/>
    </row>
    <row r="151" spans="1:7" x14ac:dyDescent="0.2">
      <c r="A151" s="264"/>
      <c r="B151" s="264"/>
      <c r="C151" s="264"/>
      <c r="D151" s="265"/>
      <c r="E151" s="264"/>
      <c r="F151" s="264"/>
      <c r="G151" s="264"/>
    </row>
    <row r="152" spans="1:7" x14ac:dyDescent="0.2">
      <c r="A152" s="264"/>
      <c r="B152" s="264"/>
      <c r="C152" s="264"/>
      <c r="D152" s="265"/>
      <c r="E152" s="264"/>
      <c r="F152" s="264"/>
      <c r="G152" s="264"/>
    </row>
    <row r="153" spans="1:7" x14ac:dyDescent="0.2">
      <c r="A153" s="264"/>
      <c r="B153" s="264"/>
      <c r="C153" s="264"/>
      <c r="D153" s="265"/>
      <c r="E153" s="264"/>
      <c r="F153" s="264"/>
      <c r="G153" s="264"/>
    </row>
    <row r="154" spans="1:7" x14ac:dyDescent="0.2">
      <c r="A154" s="264"/>
      <c r="B154" s="264"/>
      <c r="C154" s="264"/>
      <c r="D154" s="265"/>
      <c r="E154" s="264"/>
      <c r="F154" s="264"/>
      <c r="G154" s="264"/>
    </row>
    <row r="155" spans="1:7" x14ac:dyDescent="0.2">
      <c r="A155" s="264"/>
      <c r="B155" s="264"/>
      <c r="C155" s="264"/>
      <c r="D155" s="265"/>
      <c r="E155" s="264"/>
      <c r="F155" s="264"/>
      <c r="G155" s="264"/>
    </row>
    <row r="156" spans="1:7" x14ac:dyDescent="0.2">
      <c r="A156" s="264"/>
      <c r="B156" s="264"/>
      <c r="C156" s="264"/>
      <c r="D156" s="265"/>
      <c r="E156" s="264"/>
      <c r="F156" s="264"/>
      <c r="G156" s="264"/>
    </row>
    <row r="157" spans="1:7" x14ac:dyDescent="0.2">
      <c r="A157" s="264"/>
      <c r="B157" s="264"/>
      <c r="C157" s="264"/>
      <c r="D157" s="265"/>
      <c r="E157" s="264"/>
      <c r="F157" s="264"/>
      <c r="G157" s="264"/>
    </row>
    <row r="158" spans="1:7" x14ac:dyDescent="0.2">
      <c r="A158" s="264"/>
      <c r="B158" s="264"/>
      <c r="C158" s="264"/>
      <c r="D158" s="265"/>
      <c r="E158" s="264"/>
      <c r="F158" s="264"/>
      <c r="G158" s="264"/>
    </row>
    <row r="159" spans="1:7" x14ac:dyDescent="0.2">
      <c r="A159" s="264"/>
      <c r="B159" s="264"/>
      <c r="C159" s="264"/>
      <c r="D159" s="265"/>
      <c r="E159" s="264"/>
      <c r="F159" s="264"/>
      <c r="G159" s="264"/>
    </row>
    <row r="160" spans="1:7" x14ac:dyDescent="0.2">
      <c r="A160" s="264"/>
      <c r="B160" s="264"/>
      <c r="C160" s="264"/>
      <c r="D160" s="265"/>
      <c r="E160" s="264"/>
      <c r="F160" s="264"/>
      <c r="G160" s="264"/>
    </row>
    <row r="161" spans="1:7" x14ac:dyDescent="0.2">
      <c r="A161" s="264"/>
      <c r="B161" s="264"/>
      <c r="C161" s="264"/>
      <c r="D161" s="265"/>
      <c r="E161" s="264"/>
      <c r="F161" s="264"/>
      <c r="G161" s="264"/>
    </row>
    <row r="162" spans="1:7" x14ac:dyDescent="0.2">
      <c r="A162" s="264"/>
      <c r="B162" s="264"/>
      <c r="C162" s="264"/>
      <c r="D162" s="265"/>
      <c r="E162" s="264"/>
      <c r="F162" s="264"/>
      <c r="G162" s="264"/>
    </row>
    <row r="163" spans="1:7" x14ac:dyDescent="0.2">
      <c r="A163" s="264"/>
      <c r="B163" s="264"/>
      <c r="C163" s="264"/>
      <c r="D163" s="265"/>
      <c r="E163" s="264"/>
      <c r="F163" s="264"/>
      <c r="G163" s="264"/>
    </row>
    <row r="164" spans="1:7" x14ac:dyDescent="0.2">
      <c r="A164" s="264"/>
      <c r="B164" s="264"/>
      <c r="C164" s="264"/>
      <c r="D164" s="265"/>
      <c r="E164" s="264"/>
      <c r="F164" s="264"/>
      <c r="G164" s="264"/>
    </row>
    <row r="165" spans="1:7" x14ac:dyDescent="0.2">
      <c r="A165" s="264"/>
      <c r="B165" s="264"/>
      <c r="C165" s="264"/>
      <c r="D165" s="265"/>
      <c r="E165" s="264"/>
      <c r="F165" s="264"/>
      <c r="G165" s="264"/>
    </row>
    <row r="166" spans="1:7" x14ac:dyDescent="0.2">
      <c r="A166" s="264"/>
      <c r="B166" s="264"/>
      <c r="C166" s="264"/>
      <c r="D166" s="265"/>
      <c r="E166" s="264"/>
      <c r="F166" s="264"/>
      <c r="G166" s="264"/>
    </row>
    <row r="167" spans="1:7" x14ac:dyDescent="0.2">
      <c r="A167" s="264"/>
      <c r="B167" s="264"/>
      <c r="C167" s="264"/>
      <c r="D167" s="265"/>
      <c r="E167" s="264"/>
      <c r="F167" s="264"/>
      <c r="G167" s="264"/>
    </row>
    <row r="168" spans="1:7" x14ac:dyDescent="0.2">
      <c r="A168" s="264"/>
      <c r="B168" s="264"/>
      <c r="C168" s="264"/>
      <c r="D168" s="265"/>
      <c r="E168" s="264"/>
      <c r="F168" s="264"/>
      <c r="G168" s="264"/>
    </row>
    <row r="169" spans="1:7" x14ac:dyDescent="0.2">
      <c r="A169" s="264"/>
      <c r="B169" s="264"/>
      <c r="C169" s="264"/>
      <c r="D169" s="265"/>
      <c r="E169" s="264"/>
      <c r="F169" s="264"/>
      <c r="G169" s="264"/>
    </row>
    <row r="170" spans="1:7" x14ac:dyDescent="0.2">
      <c r="A170" s="264"/>
      <c r="B170" s="264"/>
      <c r="C170" s="264"/>
      <c r="D170" s="265"/>
      <c r="E170" s="264"/>
      <c r="F170" s="264"/>
      <c r="G170" s="264"/>
    </row>
    <row r="171" spans="1:7" x14ac:dyDescent="0.2">
      <c r="A171" s="264"/>
      <c r="B171" s="264"/>
      <c r="C171" s="264"/>
      <c r="D171" s="265"/>
      <c r="E171" s="264"/>
      <c r="F171" s="264"/>
      <c r="G171" s="264"/>
    </row>
    <row r="172" spans="1:7" x14ac:dyDescent="0.2">
      <c r="A172" s="264"/>
      <c r="B172" s="264"/>
      <c r="C172" s="264"/>
      <c r="D172" s="265"/>
      <c r="E172" s="264"/>
      <c r="F172" s="264"/>
      <c r="G172" s="264"/>
    </row>
    <row r="173" spans="1:7" x14ac:dyDescent="0.2">
      <c r="A173" s="264"/>
      <c r="B173" s="264"/>
      <c r="C173" s="264"/>
      <c r="D173" s="265"/>
      <c r="E173" s="264"/>
      <c r="F173" s="264"/>
      <c r="G173" s="264"/>
    </row>
    <row r="174" spans="1:7" x14ac:dyDescent="0.2">
      <c r="A174" s="264"/>
      <c r="B174" s="264"/>
      <c r="C174" s="264"/>
      <c r="D174" s="265"/>
      <c r="E174" s="264"/>
      <c r="F174" s="264"/>
      <c r="G174" s="264"/>
    </row>
    <row r="175" spans="1:7" x14ac:dyDescent="0.2">
      <c r="A175" s="264"/>
      <c r="B175" s="264"/>
      <c r="C175" s="264"/>
      <c r="D175" s="265"/>
      <c r="E175" s="264"/>
      <c r="F175" s="264"/>
      <c r="G175" s="264"/>
    </row>
    <row r="176" spans="1:7" x14ac:dyDescent="0.2">
      <c r="A176" s="264"/>
      <c r="B176" s="264"/>
      <c r="C176" s="264"/>
      <c r="D176" s="265"/>
      <c r="E176" s="264"/>
      <c r="F176" s="264"/>
      <c r="G176" s="264"/>
    </row>
    <row r="177" spans="1:7" x14ac:dyDescent="0.2">
      <c r="A177" s="264"/>
      <c r="B177" s="264"/>
      <c r="C177" s="264"/>
      <c r="D177" s="265"/>
      <c r="E177" s="264"/>
      <c r="F177" s="264"/>
      <c r="G177" s="264"/>
    </row>
    <row r="178" spans="1:7" x14ac:dyDescent="0.2">
      <c r="A178" s="264"/>
      <c r="B178" s="264"/>
      <c r="C178" s="264"/>
      <c r="D178" s="265"/>
      <c r="E178" s="264"/>
      <c r="F178" s="264"/>
      <c r="G178" s="264"/>
    </row>
    <row r="179" spans="1:7" x14ac:dyDescent="0.2">
      <c r="A179" s="264"/>
      <c r="B179" s="264"/>
      <c r="C179" s="264"/>
      <c r="D179" s="265"/>
      <c r="E179" s="264"/>
      <c r="F179" s="264"/>
      <c r="G179" s="264"/>
    </row>
    <row r="180" spans="1:7" x14ac:dyDescent="0.2">
      <c r="A180" s="264"/>
      <c r="B180" s="264"/>
      <c r="C180" s="264"/>
      <c r="D180" s="265"/>
      <c r="E180" s="264"/>
      <c r="F180" s="264"/>
      <c r="G180" s="264"/>
    </row>
    <row r="181" spans="1:7" x14ac:dyDescent="0.2">
      <c r="A181" s="264"/>
      <c r="B181" s="264"/>
      <c r="C181" s="264"/>
      <c r="D181" s="265"/>
      <c r="E181" s="264"/>
      <c r="F181" s="264"/>
      <c r="G181" s="264"/>
    </row>
    <row r="182" spans="1:7" x14ac:dyDescent="0.2">
      <c r="A182" s="264"/>
      <c r="B182" s="264"/>
      <c r="C182" s="264"/>
      <c r="D182" s="265"/>
      <c r="E182" s="264"/>
      <c r="F182" s="264"/>
      <c r="G182" s="264"/>
    </row>
    <row r="183" spans="1:7" x14ac:dyDescent="0.2">
      <c r="A183" s="264"/>
      <c r="B183" s="264"/>
      <c r="C183" s="264"/>
      <c r="D183" s="265"/>
      <c r="E183" s="264"/>
      <c r="F183" s="264"/>
      <c r="G183" s="264"/>
    </row>
    <row r="184" spans="1:7" x14ac:dyDescent="0.2">
      <c r="A184" s="264"/>
      <c r="B184" s="264"/>
      <c r="C184" s="264"/>
      <c r="D184" s="265"/>
      <c r="E184" s="264"/>
      <c r="F184" s="264"/>
      <c r="G184" s="264"/>
    </row>
    <row r="185" spans="1:7" x14ac:dyDescent="0.2">
      <c r="A185" s="264"/>
      <c r="B185" s="264"/>
      <c r="C185" s="264"/>
      <c r="D185" s="265"/>
      <c r="E185" s="264"/>
      <c r="F185" s="264"/>
      <c r="G185" s="264"/>
    </row>
    <row r="186" spans="1:7" x14ac:dyDescent="0.2">
      <c r="A186" s="264"/>
      <c r="B186" s="264"/>
      <c r="C186" s="264"/>
      <c r="D186" s="265"/>
      <c r="E186" s="264"/>
      <c r="F186" s="264"/>
      <c r="G186" s="264"/>
    </row>
    <row r="187" spans="1:7" x14ac:dyDescent="0.2">
      <c r="A187" s="264"/>
      <c r="B187" s="264"/>
      <c r="C187" s="264"/>
      <c r="D187" s="265"/>
      <c r="E187" s="264"/>
      <c r="F187" s="264"/>
      <c r="G187" s="264"/>
    </row>
    <row r="188" spans="1:7" x14ac:dyDescent="0.2">
      <c r="A188" s="264"/>
      <c r="B188" s="264"/>
      <c r="C188" s="264"/>
      <c r="D188" s="265"/>
      <c r="E188" s="264"/>
      <c r="F188" s="264"/>
      <c r="G188" s="264"/>
    </row>
    <row r="189" spans="1:7" x14ac:dyDescent="0.2">
      <c r="A189" s="264"/>
      <c r="B189" s="264"/>
      <c r="C189" s="264"/>
      <c r="D189" s="265"/>
      <c r="E189" s="264"/>
      <c r="F189" s="264"/>
      <c r="G189" s="264"/>
    </row>
    <row r="190" spans="1:7" x14ac:dyDescent="0.2">
      <c r="A190" s="264"/>
      <c r="B190" s="264"/>
      <c r="C190" s="264"/>
      <c r="D190" s="265"/>
      <c r="E190" s="264"/>
      <c r="F190" s="264"/>
      <c r="G190" s="264"/>
    </row>
  </sheetData>
  <sheetProtection algorithmName="SHA-512" hashValue="gIN4OWU3yywx90JTcGiko0pRNP9PSvH19MnXBGkTlGrGTjQ8ViZ1f6S53vdVaAQbF3sw2ltxb6LIk9xQOpxZ6Q==" saltValue="tLUajxnsEvcWZPqaSAThRQ==" spinCount="100000" sheet="1" selectLockedCells="1"/>
  <protectedRanges>
    <protectedRange sqref="E10:F10" name="Data_2_1"/>
  </protectedRanges>
  <mergeCells count="8">
    <mergeCell ref="B16:F17"/>
    <mergeCell ref="B3:F3"/>
    <mergeCell ref="B4:C4"/>
    <mergeCell ref="D4:F4"/>
    <mergeCell ref="D5:F5"/>
    <mergeCell ref="B6:C6"/>
    <mergeCell ref="D6:F6"/>
    <mergeCell ref="B9:F9"/>
  </mergeCells>
  <printOptions horizontalCentered="1"/>
  <pageMargins left="0.25" right="0.25" top="0.25" bottom="0.25" header="0.1" footer="0"/>
  <pageSetup fitToHeight="2" orientation="portrait" horizontalDpi="300" verticalDpi="300" r:id="rId1"/>
  <headerFooter scaleWithDoc="0">
    <oddFooter>&amp;LRev. 1/2026&amp;RDate: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EE4D-0C6C-4DC9-904E-B31CD5F82ABB}">
  <sheetPr codeName="Sheet51"/>
  <dimension ref="A1:X326"/>
  <sheetViews>
    <sheetView showGridLines="0" zoomScale="115" zoomScaleNormal="115" zoomScaleSheetLayoutView="100" workbookViewId="0">
      <selection activeCell="B10" sqref="B10:C10"/>
    </sheetView>
  </sheetViews>
  <sheetFormatPr defaultColWidth="8.85546875" defaultRowHeight="12.75" x14ac:dyDescent="0.2"/>
  <cols>
    <col min="1" max="1" width="8.85546875" style="123"/>
    <col min="2" max="2" width="21.7109375" style="123" customWidth="1"/>
    <col min="3" max="3" width="28.7109375" style="123" customWidth="1"/>
    <col min="4" max="4" width="7.7109375" style="121" customWidth="1"/>
    <col min="5" max="5" width="7.7109375" style="123" customWidth="1"/>
    <col min="6" max="6" width="1.7109375" style="123" customWidth="1"/>
    <col min="7" max="7" width="0.85546875" style="123" customWidth="1"/>
    <col min="8" max="8" width="17.140625" style="123" customWidth="1"/>
    <col min="9" max="9" width="17.28515625" style="123" customWidth="1"/>
    <col min="10" max="10" width="0.85546875" style="123" customWidth="1"/>
    <col min="11" max="12" width="11.7109375" style="123" customWidth="1"/>
    <col min="13" max="13" width="14.7109375" style="123" customWidth="1"/>
    <col min="14" max="14" width="19.42578125" style="123" hidden="1" customWidth="1"/>
    <col min="15" max="19" width="8.85546875" style="123" hidden="1" customWidth="1"/>
    <col min="20" max="20" width="17" style="123" hidden="1" customWidth="1"/>
    <col min="21" max="21" width="8.85546875" style="123" customWidth="1"/>
    <col min="22" max="23" width="8.85546875" style="123"/>
    <col min="24" max="24" width="0" style="123" hidden="1" customWidth="1"/>
    <col min="25" max="16384" width="8.85546875" style="123"/>
  </cols>
  <sheetData>
    <row r="1" spans="1:24" ht="20.100000000000001" customHeight="1" x14ac:dyDescent="0.2">
      <c r="A1" s="171" t="e">
        <f ca="1">VLOOKUP(A2,#REF!,5,FALSE)</f>
        <v>#REF!</v>
      </c>
      <c r="B1" s="120"/>
      <c r="C1" s="120"/>
      <c r="E1" s="122"/>
      <c r="F1" s="122"/>
      <c r="J1" s="124" t="s">
        <v>109</v>
      </c>
      <c r="O1" s="123" t="s">
        <v>11</v>
      </c>
      <c r="Q1" s="123" t="s">
        <v>82</v>
      </c>
      <c r="X1" s="123">
        <v>2.5</v>
      </c>
    </row>
    <row r="2" spans="1:24" ht="15.75" customHeight="1" x14ac:dyDescent="0.4">
      <c r="A2" s="172" t="str" cm="1">
        <f t="array" aca="1" ref="A2" ca="1">MID(CELL("filename",V1),FIND("]",CELL("filename",V1))+1,255)</f>
        <v>Ex. 2</v>
      </c>
      <c r="B2" s="125"/>
      <c r="C2" s="125"/>
      <c r="E2" s="125"/>
      <c r="F2" s="125"/>
      <c r="H2"/>
      <c r="J2" s="128" t="s">
        <v>75</v>
      </c>
      <c r="N2" s="123" t="s">
        <v>10</v>
      </c>
      <c r="O2" s="123">
        <v>2.5</v>
      </c>
      <c r="Q2" s="123" t="s">
        <v>78</v>
      </c>
      <c r="T2" s="123" t="s">
        <v>84</v>
      </c>
      <c r="X2" s="123">
        <v>2.8</v>
      </c>
    </row>
    <row r="3" spans="1:24" ht="13.5" thickBot="1" x14ac:dyDescent="0.25">
      <c r="A3" s="173"/>
      <c r="D3" s="126"/>
      <c r="E3" s="127"/>
      <c r="F3" s="127"/>
      <c r="N3" s="123" t="s">
        <v>6</v>
      </c>
      <c r="Q3" s="123" t="s">
        <v>79</v>
      </c>
      <c r="T3" s="123" t="s">
        <v>14</v>
      </c>
    </row>
    <row r="4" spans="1:24" ht="39" customHeight="1" x14ac:dyDescent="0.25">
      <c r="A4" s="173"/>
      <c r="B4" s="129" t="s">
        <v>86</v>
      </c>
      <c r="C4" s="281">
        <f>'Ex. 1'!$D$4</f>
        <v>0</v>
      </c>
      <c r="D4" s="281"/>
      <c r="E4" s="281"/>
      <c r="F4" s="281"/>
      <c r="G4" s="281"/>
      <c r="H4" s="281"/>
      <c r="I4" s="281"/>
      <c r="J4" s="130"/>
      <c r="N4" s="123" t="s">
        <v>76</v>
      </c>
      <c r="Q4" s="123" t="s">
        <v>80</v>
      </c>
      <c r="T4" s="123" t="s">
        <v>15</v>
      </c>
    </row>
    <row r="5" spans="1:24" ht="31.5" customHeight="1" x14ac:dyDescent="0.25">
      <c r="B5" s="131" t="s">
        <v>91</v>
      </c>
      <c r="C5" s="282">
        <f>'Ex. 1'!$D$5</f>
        <v>0</v>
      </c>
      <c r="D5" s="282"/>
      <c r="E5" s="282"/>
      <c r="F5" s="282"/>
      <c r="G5" s="282"/>
      <c r="H5" s="282"/>
      <c r="I5" s="282"/>
      <c r="J5" s="132"/>
      <c r="Q5" s="123" t="s">
        <v>81</v>
      </c>
      <c r="T5" s="123" t="s">
        <v>16</v>
      </c>
    </row>
    <row r="6" spans="1:24" ht="3" customHeight="1" thickBot="1" x14ac:dyDescent="0.3">
      <c r="B6" s="133"/>
      <c r="C6" s="134"/>
      <c r="D6" s="134"/>
      <c r="E6" s="135"/>
      <c r="F6" s="134"/>
      <c r="G6" s="136"/>
      <c r="H6" s="136"/>
      <c r="I6" s="136"/>
      <c r="J6" s="137"/>
      <c r="T6" s="123" t="s">
        <v>17</v>
      </c>
    </row>
    <row r="7" spans="1:24" ht="19.5" customHeight="1" thickBot="1" x14ac:dyDescent="0.3">
      <c r="D7" s="123"/>
      <c r="E7" s="138"/>
      <c r="T7" s="123" t="s">
        <v>18</v>
      </c>
    </row>
    <row r="8" spans="1:24" ht="25.5" customHeight="1" x14ac:dyDescent="0.2">
      <c r="B8" s="283" t="s">
        <v>88</v>
      </c>
      <c r="C8" s="284"/>
      <c r="D8" s="284"/>
      <c r="E8" s="285"/>
      <c r="G8" s="251"/>
      <c r="H8" s="288" t="str">
        <f>IF('Ex. 1'!D6="","Enter Subconsultant Name on Exhibit 1",'Ex. 1'!D6)</f>
        <v>Enter Subconsultant Name on Exhibit 1</v>
      </c>
      <c r="I8" s="288"/>
      <c r="J8" s="252"/>
      <c r="T8" s="123" t="s">
        <v>19</v>
      </c>
    </row>
    <row r="9" spans="1:24" ht="25.5" customHeight="1" thickBot="1" x14ac:dyDescent="0.35">
      <c r="B9" s="286" t="s">
        <v>92</v>
      </c>
      <c r="C9" s="287"/>
      <c r="D9" s="139" t="s">
        <v>42</v>
      </c>
      <c r="E9" s="140" t="s">
        <v>31</v>
      </c>
      <c r="G9" s="141"/>
      <c r="H9" s="246" t="s">
        <v>77</v>
      </c>
      <c r="I9" s="247"/>
      <c r="J9" s="143"/>
      <c r="T9" s="123" t="s">
        <v>20</v>
      </c>
      <c r="V9" s="170"/>
    </row>
    <row r="10" spans="1:24" ht="25.5" customHeight="1" x14ac:dyDescent="0.2">
      <c r="B10" s="279"/>
      <c r="C10" s="280"/>
      <c r="D10" s="144"/>
      <c r="E10" s="145"/>
      <c r="G10" s="141"/>
      <c r="H10" s="146" t="s">
        <v>13</v>
      </c>
      <c r="I10" s="147"/>
      <c r="J10" s="143"/>
    </row>
    <row r="11" spans="1:24" ht="25.5" customHeight="1" x14ac:dyDescent="0.2">
      <c r="B11" s="279"/>
      <c r="C11" s="280"/>
      <c r="D11" s="144"/>
      <c r="E11" s="144"/>
      <c r="F11" s="148"/>
      <c r="G11" s="149"/>
      <c r="H11" s="146" t="s">
        <v>1</v>
      </c>
      <c r="I11" s="150"/>
      <c r="J11" s="151"/>
    </row>
    <row r="12" spans="1:24" ht="25.5" customHeight="1" x14ac:dyDescent="0.2">
      <c r="B12" s="279"/>
      <c r="C12" s="280"/>
      <c r="D12" s="144"/>
      <c r="E12" s="144"/>
      <c r="F12" s="148"/>
      <c r="G12" s="149"/>
      <c r="H12" s="146" t="s">
        <v>23</v>
      </c>
      <c r="I12" s="253"/>
      <c r="J12" s="151"/>
    </row>
    <row r="13" spans="1:24" ht="25.5" customHeight="1" x14ac:dyDescent="0.2">
      <c r="B13" s="279"/>
      <c r="C13" s="280"/>
      <c r="D13" s="144"/>
      <c r="E13" s="144"/>
      <c r="F13" s="148"/>
      <c r="G13" s="149"/>
      <c r="H13" s="146" t="s">
        <v>24</v>
      </c>
      <c r="I13" s="169">
        <f>IFERROR(I11*I12,0)</f>
        <v>0</v>
      </c>
      <c r="J13" s="151"/>
    </row>
    <row r="14" spans="1:24" ht="25.5" customHeight="1" x14ac:dyDescent="0.2">
      <c r="B14" s="279"/>
      <c r="C14" s="280"/>
      <c r="D14" s="144"/>
      <c r="E14" s="144"/>
      <c r="F14" s="148"/>
      <c r="G14" s="149"/>
      <c r="H14" s="146" t="s">
        <v>32</v>
      </c>
      <c r="I14" s="150"/>
      <c r="J14" s="151"/>
    </row>
    <row r="15" spans="1:24" ht="25.5" customHeight="1" x14ac:dyDescent="0.2">
      <c r="B15" s="279"/>
      <c r="C15" s="280"/>
      <c r="D15" s="144"/>
      <c r="E15" s="144"/>
      <c r="F15" s="148"/>
      <c r="G15" s="149"/>
      <c r="H15" s="266"/>
      <c r="I15" s="176"/>
      <c r="J15" s="151"/>
    </row>
    <row r="16" spans="1:24" ht="25.5" customHeight="1" x14ac:dyDescent="0.2">
      <c r="B16" s="279"/>
      <c r="C16" s="280"/>
      <c r="D16" s="144"/>
      <c r="E16" s="144"/>
      <c r="F16" s="148"/>
      <c r="G16" s="149"/>
      <c r="H16" s="142" t="s">
        <v>33</v>
      </c>
      <c r="I16" s="169">
        <f>SUM(I13:I14)</f>
        <v>0</v>
      </c>
      <c r="J16" s="151"/>
    </row>
    <row r="17" spans="2:10" ht="25.5" customHeight="1" x14ac:dyDescent="0.2">
      <c r="B17" s="279"/>
      <c r="C17" s="280"/>
      <c r="D17" s="144"/>
      <c r="E17" s="144"/>
      <c r="F17" s="148"/>
      <c r="G17" s="152">
        <f>I9</f>
        <v>0</v>
      </c>
      <c r="H17" s="266"/>
      <c r="I17" s="267"/>
      <c r="J17" s="151"/>
    </row>
    <row r="18" spans="2:10" ht="25.5" customHeight="1" x14ac:dyDescent="0.2">
      <c r="B18" s="279"/>
      <c r="C18" s="280"/>
      <c r="D18" s="144"/>
      <c r="E18" s="144"/>
      <c r="F18" s="148"/>
      <c r="G18" s="152"/>
      <c r="H18" s="142" t="s">
        <v>42</v>
      </c>
      <c r="I18" s="154">
        <f>D31</f>
        <v>0</v>
      </c>
      <c r="J18" s="151"/>
    </row>
    <row r="19" spans="2:10" ht="25.5" customHeight="1" x14ac:dyDescent="0.2">
      <c r="B19" s="279"/>
      <c r="C19" s="280"/>
      <c r="D19" s="144"/>
      <c r="E19" s="144"/>
      <c r="F19" s="148"/>
      <c r="G19" s="152"/>
      <c r="H19" s="146" t="s">
        <v>34</v>
      </c>
      <c r="I19" s="155">
        <f>IFERROR(I11/I18,0)</f>
        <v>0</v>
      </c>
      <c r="J19" s="151"/>
    </row>
    <row r="20" spans="2:10" ht="25.5" customHeight="1" thickBot="1" x14ac:dyDescent="0.25">
      <c r="B20" s="279"/>
      <c r="C20" s="280"/>
      <c r="D20" s="144"/>
      <c r="E20" s="144"/>
      <c r="F20" s="148"/>
      <c r="G20" s="156"/>
      <c r="H20" s="146"/>
      <c r="I20" s="148"/>
      <c r="J20" s="151"/>
    </row>
    <row r="21" spans="2:10" ht="25.5" customHeight="1" x14ac:dyDescent="0.2">
      <c r="B21" s="279"/>
      <c r="C21" s="280"/>
      <c r="D21" s="144"/>
      <c r="E21" s="144"/>
      <c r="F21" s="148"/>
      <c r="G21" s="157"/>
      <c r="H21" s="289" t="s">
        <v>99</v>
      </c>
      <c r="I21" s="289"/>
      <c r="J21" s="290"/>
    </row>
    <row r="22" spans="2:10" ht="25.5" customHeight="1" x14ac:dyDescent="0.2">
      <c r="B22" s="279"/>
      <c r="C22" s="280"/>
      <c r="D22" s="144"/>
      <c r="E22" s="144"/>
      <c r="F22" s="148"/>
      <c r="G22" s="158"/>
      <c r="H22" s="291"/>
      <c r="I22" s="291"/>
      <c r="J22" s="292"/>
    </row>
    <row r="23" spans="2:10" ht="25.5" customHeight="1" x14ac:dyDescent="0.2">
      <c r="B23" s="279"/>
      <c r="C23" s="280"/>
      <c r="D23" s="144"/>
      <c r="E23" s="144"/>
      <c r="F23" s="148"/>
      <c r="G23" s="158"/>
      <c r="H23" s="291"/>
      <c r="I23" s="291"/>
      <c r="J23" s="292"/>
    </row>
    <row r="24" spans="2:10" ht="25.5" customHeight="1" x14ac:dyDescent="0.2">
      <c r="B24" s="279"/>
      <c r="C24" s="280"/>
      <c r="D24" s="144"/>
      <c r="E24" s="144"/>
      <c r="F24" s="148"/>
      <c r="G24" s="141"/>
      <c r="H24" s="159"/>
      <c r="I24" s="160"/>
      <c r="J24" s="143"/>
    </row>
    <row r="25" spans="2:10" ht="25.5" customHeight="1" x14ac:dyDescent="0.2">
      <c r="B25" s="279"/>
      <c r="C25" s="280"/>
      <c r="D25" s="144"/>
      <c r="E25" s="144"/>
      <c r="F25" s="148"/>
      <c r="G25" s="141"/>
      <c r="H25" s="159"/>
      <c r="I25" s="160"/>
      <c r="J25" s="143"/>
    </row>
    <row r="26" spans="2:10" ht="25.5" customHeight="1" x14ac:dyDescent="0.2">
      <c r="B26" s="279"/>
      <c r="C26" s="280"/>
      <c r="D26" s="144"/>
      <c r="E26" s="144"/>
      <c r="F26" s="148"/>
      <c r="G26" s="161"/>
      <c r="H26" s="159"/>
      <c r="I26" s="160"/>
      <c r="J26" s="143"/>
    </row>
    <row r="27" spans="2:10" ht="25.5" customHeight="1" x14ac:dyDescent="0.2">
      <c r="B27" s="279"/>
      <c r="C27" s="280"/>
      <c r="D27" s="144"/>
      <c r="E27" s="144"/>
      <c r="F27" s="148"/>
      <c r="G27" s="161"/>
      <c r="H27" s="159"/>
      <c r="I27" s="160"/>
      <c r="J27" s="143"/>
    </row>
    <row r="28" spans="2:10" ht="25.5" customHeight="1" x14ac:dyDescent="0.2">
      <c r="B28" s="279"/>
      <c r="C28" s="280"/>
      <c r="D28" s="144"/>
      <c r="E28" s="144"/>
      <c r="F28" s="148"/>
      <c r="G28" s="161"/>
      <c r="H28" s="159"/>
      <c r="I28" s="160"/>
      <c r="J28" s="143"/>
    </row>
    <row r="29" spans="2:10" ht="25.5" customHeight="1" x14ac:dyDescent="0.2">
      <c r="B29" s="279"/>
      <c r="C29" s="280"/>
      <c r="D29" s="144"/>
      <c r="E29" s="144"/>
      <c r="F29" s="148"/>
      <c r="G29" s="161"/>
      <c r="H29" s="159"/>
      <c r="I29" s="160"/>
      <c r="J29" s="143"/>
    </row>
    <row r="30" spans="2:10" ht="25.5" customHeight="1" thickBot="1" x14ac:dyDescent="0.25">
      <c r="B30" s="293"/>
      <c r="C30" s="294"/>
      <c r="D30" s="162"/>
      <c r="E30" s="162"/>
      <c r="F30" s="148"/>
      <c r="G30" s="99"/>
      <c r="H30" s="100" t="str">
        <f>HYPERLINK("https://agency.illinoistollway.com/documents/20184/1286703/ALLOWABLE%20DIRECT%20COSTS_11022025R.pdf/b3dab352-6ca0-47db-8d7c-db8e8821037b?version=4.0&amp;t=1762275855182&amp;download=true","* Allowable Direct Costs (link here)")</f>
        <v>* Allowable Direct Costs (link here)</v>
      </c>
      <c r="I30" s="163"/>
      <c r="J30" s="164"/>
    </row>
    <row r="31" spans="2:10" ht="25.5" customHeight="1" thickBot="1" x14ac:dyDescent="0.25">
      <c r="B31" s="295" t="s">
        <v>93</v>
      </c>
      <c r="C31" s="296"/>
      <c r="D31" s="165">
        <f>SUM(D10:D30)</f>
        <v>0</v>
      </c>
      <c r="E31" s="166"/>
      <c r="F31" s="148"/>
      <c r="G31" s="101"/>
      <c r="H31" s="102" t="str">
        <f>HYPERLINK("https://cms.illinois.gov/employees/travel/travelreimbursement.html","* Vehicle Reimbursement (link here)")</f>
        <v>* Vehicle Reimbursement (link here)</v>
      </c>
      <c r="I31" s="167"/>
      <c r="J31" s="168"/>
    </row>
    <row r="32" spans="2:10" ht="25.5" customHeight="1" x14ac:dyDescent="0.2">
      <c r="D32" s="123"/>
    </row>
    <row r="33" spans="4:4" ht="25.5" customHeight="1" x14ac:dyDescent="0.2">
      <c r="D33" s="123"/>
    </row>
    <row r="34" spans="4:4" ht="25.5" customHeight="1" x14ac:dyDescent="0.2">
      <c r="D34" s="123"/>
    </row>
    <row r="35" spans="4:4" ht="25.5" customHeight="1" x14ac:dyDescent="0.2">
      <c r="D35" s="123"/>
    </row>
    <row r="36" spans="4:4" ht="25.5" customHeight="1" x14ac:dyDescent="0.2">
      <c r="D36" s="123"/>
    </row>
    <row r="37" spans="4:4" ht="25.5" customHeight="1" x14ac:dyDescent="0.2">
      <c r="D37" s="123"/>
    </row>
    <row r="38" spans="4:4" ht="19.5" customHeight="1" x14ac:dyDescent="0.2">
      <c r="D38" s="123"/>
    </row>
    <row r="39" spans="4:4" ht="19.5" customHeight="1" x14ac:dyDescent="0.2"/>
    <row r="40" spans="4:4" ht="19.5" customHeight="1" x14ac:dyDescent="0.2"/>
    <row r="41" spans="4:4" ht="19.5" customHeight="1" x14ac:dyDescent="0.2"/>
    <row r="42" spans="4:4" ht="19.5" customHeight="1" x14ac:dyDescent="0.2"/>
    <row r="43" spans="4:4" ht="19.5" customHeight="1" x14ac:dyDescent="0.2"/>
    <row r="44" spans="4:4" ht="19.5" customHeight="1" x14ac:dyDescent="0.2"/>
    <row r="45" spans="4:4" ht="19.5" customHeight="1" x14ac:dyDescent="0.2"/>
    <row r="46" spans="4:4" ht="19.5" customHeight="1" x14ac:dyDescent="0.2"/>
    <row r="47" spans="4:4" ht="19.5" customHeight="1" x14ac:dyDescent="0.2"/>
    <row r="48" spans="4:4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21" customHeight="1" x14ac:dyDescent="0.2"/>
    <row r="57" ht="21" customHeight="1" x14ac:dyDescent="0.2"/>
    <row r="58" ht="27" customHeight="1" x14ac:dyDescent="0.2"/>
    <row r="59" ht="19.5" customHeight="1" x14ac:dyDescent="0.2"/>
    <row r="60" ht="19.5" customHeight="1" x14ac:dyDescent="0.2"/>
    <row r="61" ht="19.5" customHeight="1" x14ac:dyDescent="0.2"/>
    <row r="62" ht="19.5" customHeight="1" x14ac:dyDescent="0.2"/>
    <row r="63" ht="19.5" customHeight="1" x14ac:dyDescent="0.2"/>
    <row r="64" ht="19.5" customHeight="1" x14ac:dyDescent="0.2"/>
    <row r="65" ht="19.5" customHeight="1" x14ac:dyDescent="0.2"/>
    <row r="66" ht="19.5" customHeight="1" x14ac:dyDescent="0.2"/>
    <row r="67" ht="19.5" customHeight="1" x14ac:dyDescent="0.2"/>
    <row r="68" ht="19.5" customHeight="1" x14ac:dyDescent="0.2"/>
    <row r="69" ht="19.5" customHeight="1" x14ac:dyDescent="0.2"/>
    <row r="70" ht="19.5" customHeight="1" x14ac:dyDescent="0.2"/>
    <row r="71" ht="19.5" customHeight="1" x14ac:dyDescent="0.2"/>
    <row r="72" ht="19.5" customHeight="1" x14ac:dyDescent="0.2"/>
    <row r="73" ht="19.5" customHeight="1" x14ac:dyDescent="0.2"/>
    <row r="74" ht="19.5" customHeight="1" x14ac:dyDescent="0.2"/>
    <row r="75" ht="19.5" customHeight="1" x14ac:dyDescent="0.2"/>
    <row r="76" ht="19.5" customHeight="1" x14ac:dyDescent="0.2"/>
    <row r="77" ht="19.5" customHeight="1" x14ac:dyDescent="0.2"/>
    <row r="78" ht="19.5" customHeight="1" x14ac:dyDescent="0.2"/>
    <row r="79" ht="19.5" customHeight="1" x14ac:dyDescent="0.2"/>
    <row r="80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21" customHeight="1" x14ac:dyDescent="0.2"/>
    <row r="87" ht="21" customHeight="1" x14ac:dyDescent="0.2"/>
    <row r="88" ht="27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9.5" customHeight="1" x14ac:dyDescent="0.2"/>
    <row r="98" ht="19.5" customHeight="1" x14ac:dyDescent="0.2"/>
    <row r="99" ht="19.5" customHeight="1" x14ac:dyDescent="0.2"/>
    <row r="100" ht="19.5" customHeight="1" x14ac:dyDescent="0.2"/>
    <row r="101" ht="19.5" customHeight="1" x14ac:dyDescent="0.2"/>
    <row r="102" ht="19.5" customHeight="1" x14ac:dyDescent="0.2"/>
    <row r="103" ht="19.5" customHeight="1" x14ac:dyDescent="0.2"/>
    <row r="104" ht="19.5" customHeight="1" x14ac:dyDescent="0.2"/>
    <row r="105" ht="19.5" customHeight="1" x14ac:dyDescent="0.2"/>
    <row r="106" ht="19.5" customHeight="1" x14ac:dyDescent="0.2"/>
    <row r="107" ht="19.5" customHeight="1" x14ac:dyDescent="0.2"/>
    <row r="108" ht="19.5" customHeight="1" x14ac:dyDescent="0.2"/>
    <row r="109" ht="19.5" customHeight="1" x14ac:dyDescent="0.2"/>
    <row r="110" ht="19.5" customHeight="1" x14ac:dyDescent="0.2"/>
    <row r="111" ht="19.5" customHeight="1" x14ac:dyDescent="0.2"/>
    <row r="112" ht="19.5" customHeight="1" x14ac:dyDescent="0.2"/>
    <row r="113" ht="19.5" customHeight="1" x14ac:dyDescent="0.2"/>
    <row r="114" ht="19.5" customHeight="1" x14ac:dyDescent="0.2"/>
    <row r="115" ht="19.5" customHeight="1" x14ac:dyDescent="0.2"/>
    <row r="116" ht="21" customHeight="1" x14ac:dyDescent="0.2"/>
    <row r="117" ht="21" customHeight="1" x14ac:dyDescent="0.2"/>
    <row r="118" ht="27" customHeight="1" x14ac:dyDescent="0.2"/>
    <row r="119" ht="19.5" customHeight="1" x14ac:dyDescent="0.2"/>
    <row r="120" ht="19.5" customHeight="1" x14ac:dyDescent="0.2"/>
    <row r="121" ht="19.5" customHeight="1" x14ac:dyDescent="0.2"/>
    <row r="122" ht="19.5" customHeight="1" x14ac:dyDescent="0.2"/>
    <row r="123" ht="19.5" customHeight="1" x14ac:dyDescent="0.2"/>
    <row r="124" ht="19.5" customHeight="1" x14ac:dyDescent="0.2"/>
    <row r="125" ht="19.5" customHeight="1" x14ac:dyDescent="0.2"/>
    <row r="126" ht="19.5" customHeight="1" x14ac:dyDescent="0.2"/>
    <row r="127" ht="19.5" customHeight="1" x14ac:dyDescent="0.2"/>
    <row r="128" ht="19.5" customHeight="1" x14ac:dyDescent="0.2"/>
    <row r="129" ht="19.5" customHeight="1" x14ac:dyDescent="0.2"/>
    <row r="130" ht="19.5" customHeight="1" x14ac:dyDescent="0.2"/>
    <row r="131" ht="19.5" customHeight="1" x14ac:dyDescent="0.2"/>
    <row r="132" ht="19.5" customHeight="1" x14ac:dyDescent="0.2"/>
    <row r="133" ht="19.5" customHeight="1" x14ac:dyDescent="0.2"/>
    <row r="134" ht="19.5" customHeight="1" x14ac:dyDescent="0.2"/>
    <row r="135" ht="19.5" customHeight="1" x14ac:dyDescent="0.2"/>
    <row r="136" ht="19.5" customHeight="1" x14ac:dyDescent="0.2"/>
    <row r="137" ht="19.5" customHeight="1" x14ac:dyDescent="0.2"/>
    <row r="138" ht="19.5" customHeight="1" x14ac:dyDescent="0.2"/>
    <row r="139" ht="19.5" customHeight="1" x14ac:dyDescent="0.2"/>
    <row r="140" ht="19.5" customHeight="1" x14ac:dyDescent="0.2"/>
    <row r="141" ht="19.5" customHeight="1" x14ac:dyDescent="0.2"/>
    <row r="142" ht="19.5" customHeight="1" x14ac:dyDescent="0.2"/>
    <row r="143" ht="19.5" customHeight="1" x14ac:dyDescent="0.2"/>
    <row r="144" ht="19.5" customHeight="1" x14ac:dyDescent="0.2"/>
    <row r="145" ht="19.5" customHeight="1" x14ac:dyDescent="0.2"/>
    <row r="146" ht="21" customHeight="1" x14ac:dyDescent="0.2"/>
    <row r="147" ht="21" customHeight="1" x14ac:dyDescent="0.2"/>
    <row r="148" ht="27" customHeight="1" x14ac:dyDescent="0.2"/>
    <row r="149" ht="19.5" customHeight="1" x14ac:dyDescent="0.2"/>
    <row r="150" ht="19.5" customHeight="1" x14ac:dyDescent="0.2"/>
    <row r="151" ht="19.5" customHeight="1" x14ac:dyDescent="0.2"/>
    <row r="152" ht="19.5" customHeight="1" x14ac:dyDescent="0.2"/>
    <row r="153" ht="19.5" customHeight="1" x14ac:dyDescent="0.2"/>
    <row r="154" ht="19.5" customHeight="1" x14ac:dyDescent="0.2"/>
    <row r="155" ht="19.5" customHeight="1" x14ac:dyDescent="0.2"/>
    <row r="156" ht="19.5" customHeight="1" x14ac:dyDescent="0.2"/>
    <row r="157" ht="19.5" customHeight="1" x14ac:dyDescent="0.2"/>
    <row r="158" ht="19.5" customHeight="1" x14ac:dyDescent="0.2"/>
    <row r="159" ht="19.5" customHeight="1" x14ac:dyDescent="0.2"/>
    <row r="160" ht="19.5" customHeight="1" x14ac:dyDescent="0.2"/>
    <row r="161" ht="19.5" customHeight="1" x14ac:dyDescent="0.2"/>
    <row r="162" ht="19.5" customHeight="1" x14ac:dyDescent="0.2"/>
    <row r="163" ht="19.5" customHeight="1" x14ac:dyDescent="0.2"/>
    <row r="164" ht="19.5" customHeight="1" x14ac:dyDescent="0.2"/>
    <row r="165" ht="19.5" customHeight="1" x14ac:dyDescent="0.2"/>
    <row r="166" ht="19.5" customHeight="1" x14ac:dyDescent="0.2"/>
    <row r="167" ht="19.5" customHeight="1" x14ac:dyDescent="0.2"/>
    <row r="168" ht="19.5" customHeight="1" x14ac:dyDescent="0.2"/>
    <row r="169" ht="19.5" customHeight="1" x14ac:dyDescent="0.2"/>
    <row r="170" ht="19.5" customHeight="1" x14ac:dyDescent="0.2"/>
    <row r="171" ht="19.5" customHeight="1" x14ac:dyDescent="0.2"/>
    <row r="172" ht="19.5" customHeight="1" x14ac:dyDescent="0.2"/>
    <row r="173" ht="19.5" customHeight="1" x14ac:dyDescent="0.2"/>
    <row r="174" ht="19.5" customHeight="1" x14ac:dyDescent="0.2"/>
    <row r="175" ht="19.5" customHeight="1" x14ac:dyDescent="0.2"/>
    <row r="176" ht="21" customHeight="1" x14ac:dyDescent="0.2"/>
    <row r="177" ht="21" customHeight="1" x14ac:dyDescent="0.2"/>
    <row r="178" ht="27" customHeight="1" x14ac:dyDescent="0.2"/>
    <row r="179" ht="19.5" customHeight="1" x14ac:dyDescent="0.2"/>
    <row r="180" ht="19.5" customHeight="1" x14ac:dyDescent="0.2"/>
    <row r="181" ht="19.5" customHeight="1" x14ac:dyDescent="0.2"/>
    <row r="182" ht="19.5" customHeight="1" x14ac:dyDescent="0.2"/>
    <row r="183" ht="19.5" customHeight="1" x14ac:dyDescent="0.2"/>
    <row r="184" ht="19.5" customHeight="1" x14ac:dyDescent="0.2"/>
    <row r="185" ht="19.5" customHeight="1" x14ac:dyDescent="0.2"/>
    <row r="186" ht="19.5" customHeight="1" x14ac:dyDescent="0.2"/>
    <row r="187" ht="19.5" customHeight="1" x14ac:dyDescent="0.2"/>
    <row r="188" ht="19.5" customHeight="1" x14ac:dyDescent="0.2"/>
    <row r="189" ht="19.5" customHeight="1" x14ac:dyDescent="0.2"/>
    <row r="190" ht="19.5" customHeight="1" x14ac:dyDescent="0.2"/>
    <row r="191" ht="19.5" customHeight="1" x14ac:dyDescent="0.2"/>
    <row r="192" ht="19.5" customHeight="1" x14ac:dyDescent="0.2"/>
    <row r="193" ht="19.5" customHeight="1" x14ac:dyDescent="0.2"/>
    <row r="194" ht="19.5" customHeight="1" x14ac:dyDescent="0.2"/>
    <row r="195" ht="19.5" customHeight="1" x14ac:dyDescent="0.2"/>
    <row r="196" ht="19.5" customHeight="1" x14ac:dyDescent="0.2"/>
    <row r="197" ht="19.5" customHeight="1" x14ac:dyDescent="0.2"/>
    <row r="198" ht="19.5" customHeight="1" x14ac:dyDescent="0.2"/>
    <row r="199" ht="19.5" customHeight="1" x14ac:dyDescent="0.2"/>
    <row r="200" ht="19.5" customHeight="1" x14ac:dyDescent="0.2"/>
    <row r="201" ht="19.5" customHeight="1" x14ac:dyDescent="0.2"/>
    <row r="202" ht="19.5" customHeight="1" x14ac:dyDescent="0.2"/>
    <row r="203" ht="19.5" customHeight="1" x14ac:dyDescent="0.2"/>
    <row r="204" ht="19.5" customHeight="1" x14ac:dyDescent="0.2"/>
    <row r="205" ht="19.5" customHeight="1" x14ac:dyDescent="0.2"/>
    <row r="206" ht="21" customHeight="1" x14ac:dyDescent="0.2"/>
    <row r="207" ht="21" customHeight="1" x14ac:dyDescent="0.2"/>
    <row r="208" ht="27" customHeight="1" x14ac:dyDescent="0.2"/>
    <row r="209" ht="19.5" customHeight="1" x14ac:dyDescent="0.2"/>
    <row r="210" ht="19.5" customHeight="1" x14ac:dyDescent="0.2"/>
    <row r="211" ht="19.5" customHeight="1" x14ac:dyDescent="0.2"/>
    <row r="212" ht="19.5" customHeight="1" x14ac:dyDescent="0.2"/>
    <row r="213" ht="19.5" customHeight="1" x14ac:dyDescent="0.2"/>
    <row r="214" ht="19.5" customHeight="1" x14ac:dyDescent="0.2"/>
    <row r="215" ht="19.5" customHeight="1" x14ac:dyDescent="0.2"/>
    <row r="216" ht="19.5" customHeight="1" x14ac:dyDescent="0.2"/>
    <row r="217" ht="19.5" customHeight="1" x14ac:dyDescent="0.2"/>
    <row r="218" ht="19.5" customHeight="1" x14ac:dyDescent="0.2"/>
    <row r="219" ht="19.5" customHeight="1" x14ac:dyDescent="0.2"/>
    <row r="220" ht="19.5" customHeight="1" x14ac:dyDescent="0.2"/>
    <row r="221" ht="19.5" customHeight="1" x14ac:dyDescent="0.2"/>
    <row r="222" ht="19.5" customHeight="1" x14ac:dyDescent="0.2"/>
    <row r="223" ht="19.5" customHeight="1" x14ac:dyDescent="0.2"/>
    <row r="224" ht="19.5" customHeight="1" x14ac:dyDescent="0.2"/>
    <row r="225" ht="19.5" customHeight="1" x14ac:dyDescent="0.2"/>
    <row r="226" ht="19.5" customHeight="1" x14ac:dyDescent="0.2"/>
    <row r="227" ht="19.5" customHeight="1" x14ac:dyDescent="0.2"/>
    <row r="228" ht="19.5" customHeight="1" x14ac:dyDescent="0.2"/>
    <row r="229" ht="19.5" customHeight="1" x14ac:dyDescent="0.2"/>
    <row r="230" ht="19.5" customHeight="1" x14ac:dyDescent="0.2"/>
    <row r="231" ht="19.5" customHeight="1" x14ac:dyDescent="0.2"/>
    <row r="232" ht="19.5" customHeight="1" x14ac:dyDescent="0.2"/>
    <row r="233" ht="19.5" customHeight="1" x14ac:dyDescent="0.2"/>
    <row r="234" ht="19.5" customHeight="1" x14ac:dyDescent="0.2"/>
    <row r="235" ht="19.5" customHeight="1" x14ac:dyDescent="0.2"/>
    <row r="236" ht="21" customHeight="1" x14ac:dyDescent="0.2"/>
    <row r="237" ht="21" customHeight="1" x14ac:dyDescent="0.2"/>
    <row r="238" ht="27" customHeight="1" x14ac:dyDescent="0.2"/>
    <row r="239" ht="19.5" customHeight="1" x14ac:dyDescent="0.2"/>
    <row r="240" ht="19.5" customHeight="1" x14ac:dyDescent="0.2"/>
    <row r="241" ht="19.5" customHeight="1" x14ac:dyDescent="0.2"/>
    <row r="242" ht="19.5" customHeight="1" x14ac:dyDescent="0.2"/>
    <row r="243" ht="19.5" customHeight="1" x14ac:dyDescent="0.2"/>
    <row r="244" ht="19.5" customHeight="1" x14ac:dyDescent="0.2"/>
    <row r="245" ht="19.5" customHeight="1" x14ac:dyDescent="0.2"/>
    <row r="246" ht="19.5" customHeight="1" x14ac:dyDescent="0.2"/>
    <row r="247" ht="19.5" customHeight="1" x14ac:dyDescent="0.2"/>
    <row r="248" ht="19.5" customHeight="1" x14ac:dyDescent="0.2"/>
    <row r="249" ht="19.5" customHeight="1" x14ac:dyDescent="0.2"/>
    <row r="250" ht="19.5" customHeight="1" x14ac:dyDescent="0.2"/>
    <row r="251" ht="19.5" customHeight="1" x14ac:dyDescent="0.2"/>
    <row r="252" ht="19.5" customHeight="1" x14ac:dyDescent="0.2"/>
    <row r="253" ht="19.5" customHeight="1" x14ac:dyDescent="0.2"/>
    <row r="254" ht="19.5" customHeight="1" x14ac:dyDescent="0.2"/>
    <row r="255" ht="19.5" customHeight="1" x14ac:dyDescent="0.2"/>
    <row r="256" ht="19.5" customHeight="1" x14ac:dyDescent="0.2"/>
    <row r="257" ht="19.5" customHeight="1" x14ac:dyDescent="0.2"/>
    <row r="258" ht="19.5" customHeight="1" x14ac:dyDescent="0.2"/>
    <row r="259" ht="19.5" customHeight="1" x14ac:dyDescent="0.2"/>
    <row r="260" ht="19.5" customHeight="1" x14ac:dyDescent="0.2"/>
    <row r="261" ht="19.5" customHeight="1" x14ac:dyDescent="0.2"/>
    <row r="262" ht="19.5" customHeight="1" x14ac:dyDescent="0.2"/>
    <row r="263" ht="19.5" customHeight="1" x14ac:dyDescent="0.2"/>
    <row r="264" ht="19.5" customHeight="1" x14ac:dyDescent="0.2"/>
    <row r="265" ht="19.5" customHeight="1" x14ac:dyDescent="0.2"/>
    <row r="266" ht="21" customHeight="1" x14ac:dyDescent="0.2"/>
    <row r="267" ht="21" customHeight="1" x14ac:dyDescent="0.2"/>
    <row r="268" ht="27" customHeight="1" x14ac:dyDescent="0.2"/>
    <row r="269" ht="19.5" customHeight="1" x14ac:dyDescent="0.2"/>
    <row r="270" ht="19.5" customHeight="1" x14ac:dyDescent="0.2"/>
    <row r="271" ht="19.5" customHeight="1" x14ac:dyDescent="0.2"/>
    <row r="272" ht="19.5" customHeight="1" x14ac:dyDescent="0.2"/>
    <row r="273" ht="19.5" customHeight="1" x14ac:dyDescent="0.2"/>
    <row r="274" ht="19.5" customHeight="1" x14ac:dyDescent="0.2"/>
    <row r="275" ht="19.5" customHeight="1" x14ac:dyDescent="0.2"/>
    <row r="276" ht="19.5" customHeight="1" x14ac:dyDescent="0.2"/>
    <row r="277" ht="19.5" customHeight="1" x14ac:dyDescent="0.2"/>
    <row r="278" ht="19.5" customHeight="1" x14ac:dyDescent="0.2"/>
    <row r="279" ht="19.5" customHeight="1" x14ac:dyDescent="0.2"/>
    <row r="280" ht="19.5" customHeight="1" x14ac:dyDescent="0.2"/>
    <row r="281" ht="19.5" customHeight="1" x14ac:dyDescent="0.2"/>
    <row r="282" ht="19.5" customHeight="1" x14ac:dyDescent="0.2"/>
    <row r="283" ht="19.5" customHeight="1" x14ac:dyDescent="0.2"/>
    <row r="284" ht="19.5" customHeight="1" x14ac:dyDescent="0.2"/>
    <row r="285" ht="19.5" customHeight="1" x14ac:dyDescent="0.2"/>
    <row r="286" ht="19.5" customHeight="1" x14ac:dyDescent="0.2"/>
    <row r="287" ht="19.5" customHeight="1" x14ac:dyDescent="0.2"/>
    <row r="288" ht="19.5" customHeight="1" x14ac:dyDescent="0.2"/>
    <row r="289" ht="19.5" customHeight="1" x14ac:dyDescent="0.2"/>
    <row r="290" ht="19.5" customHeight="1" x14ac:dyDescent="0.2"/>
    <row r="291" ht="19.5" customHeight="1" x14ac:dyDescent="0.2"/>
    <row r="292" ht="19.5" customHeight="1" x14ac:dyDescent="0.2"/>
    <row r="293" ht="19.5" customHeight="1" x14ac:dyDescent="0.2"/>
    <row r="294" ht="19.5" customHeight="1" x14ac:dyDescent="0.2"/>
    <row r="295" ht="19.5" customHeight="1" x14ac:dyDescent="0.2"/>
    <row r="296" ht="21" customHeight="1" x14ac:dyDescent="0.2"/>
    <row r="297" ht="21" customHeight="1" x14ac:dyDescent="0.2"/>
    <row r="298" ht="27" customHeight="1" x14ac:dyDescent="0.2"/>
    <row r="299" ht="19.5" customHeight="1" x14ac:dyDescent="0.2"/>
    <row r="300" ht="19.5" customHeight="1" x14ac:dyDescent="0.2"/>
    <row r="301" ht="19.5" customHeight="1" x14ac:dyDescent="0.2"/>
    <row r="302" ht="19.5" customHeight="1" x14ac:dyDescent="0.2"/>
    <row r="303" ht="19.5" customHeight="1" x14ac:dyDescent="0.2"/>
    <row r="304" ht="19.5" customHeight="1" x14ac:dyDescent="0.2"/>
    <row r="305" ht="19.5" customHeight="1" x14ac:dyDescent="0.2"/>
    <row r="306" ht="19.5" customHeight="1" x14ac:dyDescent="0.2"/>
    <row r="307" ht="19.5" customHeight="1" x14ac:dyDescent="0.2"/>
    <row r="308" ht="19.5" customHeight="1" x14ac:dyDescent="0.2"/>
    <row r="309" ht="19.5" customHeight="1" x14ac:dyDescent="0.2"/>
    <row r="310" ht="19.5" customHeight="1" x14ac:dyDescent="0.2"/>
    <row r="311" ht="19.5" customHeight="1" x14ac:dyDescent="0.2"/>
    <row r="312" ht="19.5" customHeight="1" x14ac:dyDescent="0.2"/>
    <row r="313" ht="19.5" customHeight="1" x14ac:dyDescent="0.2"/>
    <row r="314" ht="19.5" customHeight="1" x14ac:dyDescent="0.2"/>
    <row r="315" ht="19.5" customHeight="1" x14ac:dyDescent="0.2"/>
    <row r="316" ht="19.5" customHeight="1" x14ac:dyDescent="0.2"/>
    <row r="317" ht="19.5" customHeight="1" x14ac:dyDescent="0.2"/>
    <row r="318" ht="19.5" customHeight="1" x14ac:dyDescent="0.2"/>
    <row r="319" ht="19.5" customHeight="1" x14ac:dyDescent="0.2"/>
    <row r="320" ht="19.5" customHeight="1" x14ac:dyDescent="0.2"/>
    <row r="321" ht="19.5" customHeight="1" x14ac:dyDescent="0.2"/>
    <row r="322" ht="19.5" customHeight="1" x14ac:dyDescent="0.2"/>
    <row r="323" ht="19.5" customHeight="1" x14ac:dyDescent="0.2"/>
    <row r="324" ht="19.5" customHeight="1" x14ac:dyDescent="0.2"/>
    <row r="325" ht="19.5" customHeight="1" x14ac:dyDescent="0.2"/>
    <row r="326" ht="21" customHeight="1" x14ac:dyDescent="0.2"/>
  </sheetData>
  <sheetProtection algorithmName="SHA-512" hashValue="ndgplZrP1tWJdIz14cKp5jiwMQwqh/yHMirF38/Ab2JeLTI9DBVQ92ufU2G5c14D7TcslNIKMcfcuwqwSVerMA==" saltValue="b72JAZXf1qQYDholHfUzFw==" spinCount="100000" sheet="1" selectLockedCells="1"/>
  <mergeCells count="28">
    <mergeCell ref="B27:C27"/>
    <mergeCell ref="B28:C28"/>
    <mergeCell ref="B29:C29"/>
    <mergeCell ref="B30:C30"/>
    <mergeCell ref="B31:C31"/>
    <mergeCell ref="H21:J23"/>
    <mergeCell ref="B22:C22"/>
    <mergeCell ref="B23:C23"/>
    <mergeCell ref="B24:C24"/>
    <mergeCell ref="B25:C25"/>
    <mergeCell ref="B26:C26"/>
    <mergeCell ref="B16:C16"/>
    <mergeCell ref="B17:C17"/>
    <mergeCell ref="B18:C18"/>
    <mergeCell ref="B19:C19"/>
    <mergeCell ref="B20:C20"/>
    <mergeCell ref="B21:C21"/>
    <mergeCell ref="B15:C15"/>
    <mergeCell ref="C4:I4"/>
    <mergeCell ref="C5:I5"/>
    <mergeCell ref="B8:E8"/>
    <mergeCell ref="B9:C9"/>
    <mergeCell ref="H8:I8"/>
    <mergeCell ref="B10:C10"/>
    <mergeCell ref="B11:C11"/>
    <mergeCell ref="B12:C12"/>
    <mergeCell ref="B13:C13"/>
    <mergeCell ref="B14:C14"/>
  </mergeCells>
  <conditionalFormatting sqref="I9:I12">
    <cfRule type="containsBlanks" dxfId="6" priority="1">
      <formula>LEN(TRIM(I9))=0</formula>
    </cfRule>
  </conditionalFormatting>
  <conditionalFormatting sqref="I14">
    <cfRule type="containsBlanks" dxfId="5" priority="2">
      <formula>LEN(TRIM(I14))=0</formula>
    </cfRule>
  </conditionalFormatting>
  <conditionalFormatting sqref="I15">
    <cfRule type="expression" dxfId="4" priority="7">
      <formula>OR(A1="Team Lead",A1="Team Partner")</formula>
    </cfRule>
  </conditionalFormatting>
  <conditionalFormatting sqref="I17">
    <cfRule type="expression" dxfId="3" priority="8">
      <formula>OR(A1="Team Lead",A1="Team Partner",A1="Subconsultant",A1="2nd Tier Subconsultant")</formula>
    </cfRule>
  </conditionalFormatting>
  <dataValidations count="6">
    <dataValidation allowBlank="1" showInputMessage="1" showErrorMessage="1" prompt="Enter 'Prime Consultant / Team' Name that submitted Statement of Interest" sqref="C5:I5" xr:uid="{97C65B44-C3D5-4C71-85A2-0A58ECBD2025}"/>
    <dataValidation allowBlank="1" showInputMessage="1" prompt="Enter 'Consultant / Subconsultant' Name submitting this Exhibit" sqref="A1" xr:uid="{AE29E5CC-FD11-47CB-8E8E-8520E49DDFE8}"/>
    <dataValidation type="list" allowBlank="1" showInputMessage="1" showErrorMessage="1" sqref="G6:J6" xr:uid="{D22014E1-65BC-417E-9345-2B96FE646241}">
      <formula1>$Q$1:$Q$4</formula1>
    </dataValidation>
    <dataValidation type="list" allowBlank="1" showInputMessage="1" showErrorMessage="1" error="May only select a designation from the list" prompt="Select One" sqref="I9" xr:uid="{C6E0BD5F-28B1-4CFE-9080-9B195027D24F}">
      <formula1>$N$2:$N$4</formula1>
    </dataValidation>
    <dataValidation type="list" allowBlank="1" showInputMessage="1" showErrorMessage="1" sqref="J9:J10" xr:uid="{1A7CC428-FB05-4C4D-A5E4-7AF2D2DA43FD}">
      <formula1>$N$2:$N$4</formula1>
    </dataValidation>
    <dataValidation type="list" allowBlank="1" showInputMessage="1" showErrorMessage="1" sqref="I12" xr:uid="{315E6D86-EF19-4784-9967-83F458F6D9CA}">
      <formula1>$X$1:$X$2</formula1>
    </dataValidation>
  </dataValidations>
  <printOptions horizontalCentered="1"/>
  <pageMargins left="0.25" right="0.25" top="0.25" bottom="0.25" header="0.1" footer="0"/>
  <pageSetup fitToHeight="0" orientation="portrait" horizontalDpi="300" verticalDpi="300" r:id="rId1"/>
  <headerFooter scaleWithDoc="0">
    <oddFooter>&amp;LRev. 1/2026&amp;RDate: &amp;D</oddFooter>
  </headerFooter>
  <rowBreaks count="9" manualBreakCount="9">
    <brk id="56" max="16383" man="1"/>
    <brk id="86" max="16383" man="1"/>
    <brk id="116" max="16383" man="1"/>
    <brk id="146" max="16383" man="1"/>
    <brk id="176" max="16383" man="1"/>
    <brk id="206" max="16383" man="1"/>
    <brk id="236" max="16383" man="1"/>
    <brk id="266" max="16383" man="1"/>
    <brk id="296" max="16383" man="1"/>
  </rowBreaks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646B0-F19E-40D8-9295-9C06EED1F8EB}">
  <sheetPr codeName="Sheet78"/>
  <dimension ref="A1:V326"/>
  <sheetViews>
    <sheetView showGridLines="0" zoomScale="115" zoomScaleNormal="115" zoomScaleSheetLayoutView="100" workbookViewId="0">
      <selection activeCell="B10" sqref="B10:C10"/>
    </sheetView>
  </sheetViews>
  <sheetFormatPr defaultColWidth="8.85546875" defaultRowHeight="12.75" x14ac:dyDescent="0.2"/>
  <cols>
    <col min="1" max="1" width="8.85546875" style="123"/>
    <col min="2" max="2" width="21.7109375" style="123" customWidth="1"/>
    <col min="3" max="3" width="28.7109375" style="123" customWidth="1"/>
    <col min="4" max="4" width="7.7109375" style="121" customWidth="1"/>
    <col min="5" max="5" width="7.7109375" style="123" customWidth="1"/>
    <col min="6" max="6" width="1.7109375" style="123" customWidth="1"/>
    <col min="7" max="7" width="0.85546875" style="123" customWidth="1"/>
    <col min="8" max="8" width="17.140625" style="123" customWidth="1"/>
    <col min="9" max="9" width="17.28515625" style="123" customWidth="1"/>
    <col min="10" max="10" width="0.85546875" style="123" customWidth="1"/>
    <col min="11" max="12" width="11.7109375" style="123" customWidth="1"/>
    <col min="13" max="13" width="14.7109375" style="123" customWidth="1"/>
    <col min="14" max="14" width="19.42578125" style="123" hidden="1" customWidth="1"/>
    <col min="15" max="19" width="8.85546875" style="123" hidden="1" customWidth="1"/>
    <col min="20" max="20" width="17" style="123" hidden="1" customWidth="1"/>
    <col min="21" max="21" width="8.85546875" style="123" customWidth="1"/>
    <col min="22" max="16384" width="8.85546875" style="123"/>
  </cols>
  <sheetData>
    <row r="1" spans="1:22" ht="20.100000000000001" customHeight="1" x14ac:dyDescent="0.2">
      <c r="A1" s="177" t="e">
        <f ca="1">VLOOKUP(A2,#REF!,4,FALSE)</f>
        <v>#REF!</v>
      </c>
      <c r="B1" s="120"/>
      <c r="C1" s="120"/>
      <c r="E1" s="122"/>
      <c r="F1" s="122"/>
      <c r="J1" s="124" t="s">
        <v>87</v>
      </c>
      <c r="O1" s="123" t="s">
        <v>11</v>
      </c>
      <c r="Q1" s="123" t="s">
        <v>82</v>
      </c>
    </row>
    <row r="2" spans="1:22" ht="15.75" customHeight="1" x14ac:dyDescent="0.4">
      <c r="A2" s="172" t="str" cm="1">
        <f t="array" aca="1" ref="A2" ca="1">MID(CELL("filename",V1),FIND("]",CELL("filename",V1))+1,255)</f>
        <v>Ex. 2-Team Lead</v>
      </c>
      <c r="B2" s="125"/>
      <c r="C2" s="125"/>
      <c r="E2" s="125"/>
      <c r="F2" s="125"/>
      <c r="H2"/>
      <c r="J2" s="128" t="s">
        <v>75</v>
      </c>
      <c r="N2" s="123" t="s">
        <v>10</v>
      </c>
      <c r="O2" s="123">
        <v>2.5</v>
      </c>
      <c r="Q2" s="123" t="s">
        <v>78</v>
      </c>
      <c r="T2" s="123" t="s">
        <v>84</v>
      </c>
    </row>
    <row r="3" spans="1:22" ht="13.5" thickBot="1" x14ac:dyDescent="0.25">
      <c r="A3" s="173"/>
      <c r="D3" s="126"/>
      <c r="E3" s="127"/>
      <c r="F3" s="127"/>
      <c r="N3" s="123" t="s">
        <v>6</v>
      </c>
      <c r="Q3" s="123" t="s">
        <v>79</v>
      </c>
      <c r="T3" s="123" t="s">
        <v>14</v>
      </c>
    </row>
    <row r="4" spans="1:22" ht="39" customHeight="1" x14ac:dyDescent="0.25">
      <c r="A4" s="173"/>
      <c r="B4" s="175" t="s">
        <v>86</v>
      </c>
      <c r="C4" s="281" t="e">
        <f>#REF!</f>
        <v>#REF!</v>
      </c>
      <c r="D4" s="281"/>
      <c r="E4" s="281"/>
      <c r="F4" s="281"/>
      <c r="G4" s="281"/>
      <c r="H4" s="281"/>
      <c r="I4" s="281"/>
      <c r="J4" s="130"/>
      <c r="N4" s="123" t="s">
        <v>76</v>
      </c>
      <c r="Q4" s="123" t="s">
        <v>80</v>
      </c>
      <c r="T4" s="123" t="s">
        <v>15</v>
      </c>
    </row>
    <row r="5" spans="1:22" ht="31.5" customHeight="1" x14ac:dyDescent="0.25">
      <c r="B5" s="131" t="s">
        <v>91</v>
      </c>
      <c r="C5" s="282" t="e">
        <f>#REF!</f>
        <v>#REF!</v>
      </c>
      <c r="D5" s="282"/>
      <c r="E5" s="282"/>
      <c r="F5" s="282"/>
      <c r="G5" s="282"/>
      <c r="H5" s="282"/>
      <c r="I5" s="282"/>
      <c r="J5" s="132"/>
      <c r="Q5" s="123" t="s">
        <v>81</v>
      </c>
      <c r="T5" s="123" t="s">
        <v>16</v>
      </c>
    </row>
    <row r="6" spans="1:22" ht="3" customHeight="1" thickBot="1" x14ac:dyDescent="0.3">
      <c r="B6" s="133"/>
      <c r="C6" s="134"/>
      <c r="D6" s="134"/>
      <c r="E6" s="135"/>
      <c r="F6" s="134"/>
      <c r="G6" s="136"/>
      <c r="H6" s="136"/>
      <c r="I6" s="136"/>
      <c r="J6" s="137"/>
      <c r="T6" s="123" t="s">
        <v>17</v>
      </c>
    </row>
    <row r="7" spans="1:22" ht="19.5" customHeight="1" thickBot="1" x14ac:dyDescent="0.3">
      <c r="D7" s="123"/>
      <c r="E7" s="138"/>
      <c r="T7" s="123" t="s">
        <v>18</v>
      </c>
    </row>
    <row r="8" spans="1:22" ht="25.5" customHeight="1" x14ac:dyDescent="0.2">
      <c r="B8" s="283" t="s">
        <v>88</v>
      </c>
      <c r="C8" s="284"/>
      <c r="D8" s="284"/>
      <c r="E8" s="285"/>
      <c r="G8" s="251"/>
      <c r="H8" s="288" t="e">
        <f ca="1">VLOOKUP(A2,#REF!,2,FALSE)</f>
        <v>#REF!</v>
      </c>
      <c r="I8" s="288"/>
      <c r="J8" s="252"/>
      <c r="T8" s="123" t="s">
        <v>19</v>
      </c>
    </row>
    <row r="9" spans="1:22" ht="25.5" customHeight="1" thickBot="1" x14ac:dyDescent="0.35">
      <c r="B9" s="286" t="s">
        <v>92</v>
      </c>
      <c r="C9" s="287"/>
      <c r="D9" s="139" t="s">
        <v>42</v>
      </c>
      <c r="E9" s="140" t="s">
        <v>31</v>
      </c>
      <c r="G9" s="141"/>
      <c r="H9" s="246" t="s">
        <v>77</v>
      </c>
      <c r="I9" s="247"/>
      <c r="J9" s="143"/>
      <c r="T9" s="123" t="s">
        <v>20</v>
      </c>
      <c r="V9" s="170"/>
    </row>
    <row r="10" spans="1:22" ht="25.5" customHeight="1" x14ac:dyDescent="0.2">
      <c r="B10" s="279"/>
      <c r="C10" s="280"/>
      <c r="D10" s="144"/>
      <c r="E10" s="145"/>
      <c r="G10" s="141"/>
      <c r="H10" s="146" t="s">
        <v>13</v>
      </c>
      <c r="I10" s="147"/>
      <c r="J10" s="143"/>
    </row>
    <row r="11" spans="1:22" ht="25.5" customHeight="1" x14ac:dyDescent="0.2">
      <c r="B11" s="279"/>
      <c r="C11" s="280"/>
      <c r="D11" s="144"/>
      <c r="E11" s="144"/>
      <c r="F11" s="148"/>
      <c r="G11" s="149"/>
      <c r="H11" s="146" t="s">
        <v>1</v>
      </c>
      <c r="I11" s="150"/>
      <c r="J11" s="151"/>
    </row>
    <row r="12" spans="1:22" ht="25.5" customHeight="1" x14ac:dyDescent="0.2">
      <c r="B12" s="279"/>
      <c r="C12" s="280"/>
      <c r="D12" s="144"/>
      <c r="E12" s="144"/>
      <c r="F12" s="148"/>
      <c r="G12" s="149"/>
      <c r="H12" s="146" t="s">
        <v>23</v>
      </c>
      <c r="I12" s="119" t="e">
        <f>#REF!</f>
        <v>#REF!</v>
      </c>
      <c r="J12" s="151"/>
    </row>
    <row r="13" spans="1:22" ht="25.5" customHeight="1" x14ac:dyDescent="0.2">
      <c r="B13" s="279"/>
      <c r="C13" s="280"/>
      <c r="D13" s="144"/>
      <c r="E13" s="144"/>
      <c r="F13" s="148"/>
      <c r="G13" s="149"/>
      <c r="H13" s="146" t="s">
        <v>24</v>
      </c>
      <c r="I13" s="169">
        <f>IFERROR(I11*I12,0)</f>
        <v>0</v>
      </c>
      <c r="J13" s="151"/>
    </row>
    <row r="14" spans="1:22" ht="25.5" customHeight="1" x14ac:dyDescent="0.2">
      <c r="B14" s="279"/>
      <c r="C14" s="280"/>
      <c r="D14" s="144"/>
      <c r="E14" s="144"/>
      <c r="F14" s="148"/>
      <c r="G14" s="149"/>
      <c r="H14" s="146" t="s">
        <v>32</v>
      </c>
      <c r="I14" s="150"/>
      <c r="J14" s="151"/>
    </row>
    <row r="15" spans="1:22" ht="25.5" customHeight="1" x14ac:dyDescent="0.2">
      <c r="B15" s="279"/>
      <c r="C15" s="280"/>
      <c r="D15" s="144"/>
      <c r="E15" s="144"/>
      <c r="F15" s="148"/>
      <c r="G15" s="149"/>
      <c r="H15" s="146"/>
      <c r="I15" s="176"/>
      <c r="J15" s="151"/>
    </row>
    <row r="16" spans="1:22" ht="25.5" customHeight="1" x14ac:dyDescent="0.2">
      <c r="B16" s="279"/>
      <c r="C16" s="280"/>
      <c r="D16" s="144"/>
      <c r="E16" s="144"/>
      <c r="F16" s="148"/>
      <c r="G16" s="149"/>
      <c r="H16" s="142" t="s">
        <v>33</v>
      </c>
      <c r="I16" s="169">
        <f>SUM(I13:I15)</f>
        <v>0</v>
      </c>
      <c r="J16" s="151"/>
    </row>
    <row r="17" spans="2:10" ht="25.5" customHeight="1" x14ac:dyDescent="0.2">
      <c r="B17" s="279"/>
      <c r="C17" s="280"/>
      <c r="D17" s="144"/>
      <c r="E17" s="144"/>
      <c r="F17" s="148"/>
      <c r="G17" s="152">
        <f>I9</f>
        <v>0</v>
      </c>
      <c r="H17" s="146" t="s">
        <v>83</v>
      </c>
      <c r="I17" s="153"/>
      <c r="J17" s="151"/>
    </row>
    <row r="18" spans="2:10" ht="25.5" customHeight="1" x14ac:dyDescent="0.2">
      <c r="B18" s="279"/>
      <c r="C18" s="280"/>
      <c r="D18" s="144"/>
      <c r="E18" s="144"/>
      <c r="F18" s="148"/>
      <c r="G18" s="152"/>
      <c r="H18" s="142" t="s">
        <v>42</v>
      </c>
      <c r="I18" s="154">
        <f>D31</f>
        <v>0</v>
      </c>
      <c r="J18" s="151"/>
    </row>
    <row r="19" spans="2:10" ht="25.5" customHeight="1" x14ac:dyDescent="0.2">
      <c r="B19" s="279"/>
      <c r="C19" s="280"/>
      <c r="D19" s="144"/>
      <c r="E19" s="144"/>
      <c r="F19" s="148"/>
      <c r="G19" s="152"/>
      <c r="H19" s="146" t="s">
        <v>34</v>
      </c>
      <c r="I19" s="155">
        <f>IFERROR(I11/I18,0)</f>
        <v>0</v>
      </c>
      <c r="J19" s="151"/>
    </row>
    <row r="20" spans="2:10" ht="25.5" customHeight="1" thickBot="1" x14ac:dyDescent="0.25">
      <c r="B20" s="279"/>
      <c r="C20" s="280"/>
      <c r="D20" s="144"/>
      <c r="E20" s="144"/>
      <c r="F20" s="148"/>
      <c r="G20" s="156"/>
      <c r="H20" s="146"/>
      <c r="I20" s="148"/>
      <c r="J20" s="151"/>
    </row>
    <row r="21" spans="2:10" ht="25.5" customHeight="1" x14ac:dyDescent="0.2">
      <c r="B21" s="279"/>
      <c r="C21" s="280"/>
      <c r="D21" s="144"/>
      <c r="E21" s="144"/>
      <c r="F21" s="148"/>
      <c r="G21" s="157"/>
      <c r="H21" s="289" t="s">
        <v>99</v>
      </c>
      <c r="I21" s="289"/>
      <c r="J21" s="290"/>
    </row>
    <row r="22" spans="2:10" ht="25.5" customHeight="1" x14ac:dyDescent="0.2">
      <c r="B22" s="279"/>
      <c r="C22" s="280"/>
      <c r="D22" s="144"/>
      <c r="E22" s="144"/>
      <c r="F22" s="148"/>
      <c r="G22" s="158"/>
      <c r="H22" s="291"/>
      <c r="I22" s="291"/>
      <c r="J22" s="292"/>
    </row>
    <row r="23" spans="2:10" ht="25.5" customHeight="1" x14ac:dyDescent="0.2">
      <c r="B23" s="279"/>
      <c r="C23" s="280"/>
      <c r="D23" s="144"/>
      <c r="E23" s="144"/>
      <c r="F23" s="148"/>
      <c r="G23" s="158"/>
      <c r="H23" s="291"/>
      <c r="I23" s="291"/>
      <c r="J23" s="292"/>
    </row>
    <row r="24" spans="2:10" ht="25.5" customHeight="1" x14ac:dyDescent="0.2">
      <c r="B24" s="279"/>
      <c r="C24" s="280"/>
      <c r="D24" s="144"/>
      <c r="E24" s="144"/>
      <c r="F24" s="148"/>
      <c r="G24" s="141"/>
      <c r="H24" s="159"/>
      <c r="I24" s="160"/>
      <c r="J24" s="143"/>
    </row>
    <row r="25" spans="2:10" ht="25.5" customHeight="1" x14ac:dyDescent="0.2">
      <c r="B25" s="279"/>
      <c r="C25" s="280"/>
      <c r="D25" s="144"/>
      <c r="E25" s="144"/>
      <c r="F25" s="148"/>
      <c r="G25" s="141"/>
      <c r="H25" s="159"/>
      <c r="I25" s="160"/>
      <c r="J25" s="143"/>
    </row>
    <row r="26" spans="2:10" ht="25.5" customHeight="1" x14ac:dyDescent="0.2">
      <c r="B26" s="279"/>
      <c r="C26" s="280"/>
      <c r="D26" s="144"/>
      <c r="E26" s="144"/>
      <c r="F26" s="148"/>
      <c r="G26" s="161"/>
      <c r="H26" s="159"/>
      <c r="I26" s="160"/>
      <c r="J26" s="143"/>
    </row>
    <row r="27" spans="2:10" ht="25.5" customHeight="1" x14ac:dyDescent="0.2">
      <c r="B27" s="279"/>
      <c r="C27" s="280"/>
      <c r="D27" s="144"/>
      <c r="E27" s="144"/>
      <c r="F27" s="148"/>
      <c r="G27" s="161"/>
      <c r="H27" s="159"/>
      <c r="I27" s="160"/>
      <c r="J27" s="143"/>
    </row>
    <row r="28" spans="2:10" ht="25.5" customHeight="1" x14ac:dyDescent="0.2">
      <c r="B28" s="279"/>
      <c r="C28" s="280"/>
      <c r="D28" s="144"/>
      <c r="E28" s="144"/>
      <c r="F28" s="148"/>
      <c r="G28" s="161"/>
      <c r="H28" s="159"/>
      <c r="I28" s="160"/>
      <c r="J28" s="143"/>
    </row>
    <row r="29" spans="2:10" ht="25.5" customHeight="1" x14ac:dyDescent="0.2">
      <c r="B29" s="279"/>
      <c r="C29" s="280"/>
      <c r="D29" s="144"/>
      <c r="E29" s="144"/>
      <c r="F29" s="148"/>
      <c r="G29" s="161"/>
      <c r="H29" s="159"/>
      <c r="I29" s="160"/>
      <c r="J29" s="143"/>
    </row>
    <row r="30" spans="2:10" ht="25.5" customHeight="1" thickBot="1" x14ac:dyDescent="0.25">
      <c r="B30" s="293"/>
      <c r="C30" s="294"/>
      <c r="D30" s="162"/>
      <c r="E30" s="162"/>
      <c r="F30" s="148"/>
      <c r="G30" s="99"/>
      <c r="H30" s="100" t="str">
        <f>HYPERLINK("https://agency.illinoistollway.com/documents/20184/1286703/ALLOWABLE%20DIRECT%20COSTS_11022025R.pdf/b3dab352-6ca0-47db-8d7c-db8e8821037b?version=4.0&amp;t=1762275855182&amp;download=true","* Allowable Direct Costs (link here)")</f>
        <v>* Allowable Direct Costs (link here)</v>
      </c>
      <c r="I30" s="163"/>
      <c r="J30" s="164"/>
    </row>
    <row r="31" spans="2:10" ht="25.5" customHeight="1" thickBot="1" x14ac:dyDescent="0.25">
      <c r="B31" s="295" t="s">
        <v>93</v>
      </c>
      <c r="C31" s="296"/>
      <c r="D31" s="165">
        <f>SUM(D10:D30)</f>
        <v>0</v>
      </c>
      <c r="E31" s="166"/>
      <c r="F31" s="148"/>
      <c r="G31" s="101"/>
      <c r="H31" s="102" t="str">
        <f>HYPERLINK("https://cms.illinois.gov/employees/travel/travelreimbursement.html","* Vehicle Reimbursement (link here)")</f>
        <v>* Vehicle Reimbursement (link here)</v>
      </c>
      <c r="I31" s="167"/>
      <c r="J31" s="168"/>
    </row>
    <row r="32" spans="2:10" ht="25.5" customHeight="1" x14ac:dyDescent="0.2">
      <c r="D32" s="123"/>
    </row>
    <row r="33" spans="4:4" ht="25.5" customHeight="1" x14ac:dyDescent="0.2">
      <c r="D33" s="123"/>
    </row>
    <row r="34" spans="4:4" ht="25.5" customHeight="1" x14ac:dyDescent="0.2">
      <c r="D34" s="123"/>
    </row>
    <row r="35" spans="4:4" ht="25.5" customHeight="1" x14ac:dyDescent="0.2">
      <c r="D35" s="123"/>
    </row>
    <row r="36" spans="4:4" ht="25.5" customHeight="1" x14ac:dyDescent="0.2">
      <c r="D36" s="123"/>
    </row>
    <row r="37" spans="4:4" ht="25.5" customHeight="1" x14ac:dyDescent="0.2">
      <c r="D37" s="123"/>
    </row>
    <row r="38" spans="4:4" ht="19.5" customHeight="1" x14ac:dyDescent="0.2">
      <c r="D38" s="123"/>
    </row>
    <row r="39" spans="4:4" ht="19.5" customHeight="1" x14ac:dyDescent="0.2"/>
    <row r="40" spans="4:4" ht="19.5" customHeight="1" x14ac:dyDescent="0.2"/>
    <row r="41" spans="4:4" ht="19.5" customHeight="1" x14ac:dyDescent="0.2"/>
    <row r="42" spans="4:4" ht="19.5" customHeight="1" x14ac:dyDescent="0.2"/>
    <row r="43" spans="4:4" ht="19.5" customHeight="1" x14ac:dyDescent="0.2"/>
    <row r="44" spans="4:4" ht="19.5" customHeight="1" x14ac:dyDescent="0.2"/>
    <row r="45" spans="4:4" ht="19.5" customHeight="1" x14ac:dyDescent="0.2"/>
    <row r="46" spans="4:4" ht="19.5" customHeight="1" x14ac:dyDescent="0.2"/>
    <row r="47" spans="4:4" ht="19.5" customHeight="1" x14ac:dyDescent="0.2"/>
    <row r="48" spans="4:4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21" customHeight="1" x14ac:dyDescent="0.2"/>
    <row r="57" ht="21" customHeight="1" x14ac:dyDescent="0.2"/>
    <row r="58" ht="27" customHeight="1" x14ac:dyDescent="0.2"/>
    <row r="59" ht="19.5" customHeight="1" x14ac:dyDescent="0.2"/>
    <row r="60" ht="19.5" customHeight="1" x14ac:dyDescent="0.2"/>
    <row r="61" ht="19.5" customHeight="1" x14ac:dyDescent="0.2"/>
    <row r="62" ht="19.5" customHeight="1" x14ac:dyDescent="0.2"/>
    <row r="63" ht="19.5" customHeight="1" x14ac:dyDescent="0.2"/>
    <row r="64" ht="19.5" customHeight="1" x14ac:dyDescent="0.2"/>
    <row r="65" ht="19.5" customHeight="1" x14ac:dyDescent="0.2"/>
    <row r="66" ht="19.5" customHeight="1" x14ac:dyDescent="0.2"/>
    <row r="67" ht="19.5" customHeight="1" x14ac:dyDescent="0.2"/>
    <row r="68" ht="19.5" customHeight="1" x14ac:dyDescent="0.2"/>
    <row r="69" ht="19.5" customHeight="1" x14ac:dyDescent="0.2"/>
    <row r="70" ht="19.5" customHeight="1" x14ac:dyDescent="0.2"/>
    <row r="71" ht="19.5" customHeight="1" x14ac:dyDescent="0.2"/>
    <row r="72" ht="19.5" customHeight="1" x14ac:dyDescent="0.2"/>
    <row r="73" ht="19.5" customHeight="1" x14ac:dyDescent="0.2"/>
    <row r="74" ht="19.5" customHeight="1" x14ac:dyDescent="0.2"/>
    <row r="75" ht="19.5" customHeight="1" x14ac:dyDescent="0.2"/>
    <row r="76" ht="19.5" customHeight="1" x14ac:dyDescent="0.2"/>
    <row r="77" ht="19.5" customHeight="1" x14ac:dyDescent="0.2"/>
    <row r="78" ht="19.5" customHeight="1" x14ac:dyDescent="0.2"/>
    <row r="79" ht="19.5" customHeight="1" x14ac:dyDescent="0.2"/>
    <row r="80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21" customHeight="1" x14ac:dyDescent="0.2"/>
    <row r="87" ht="21" customHeight="1" x14ac:dyDescent="0.2"/>
    <row r="88" ht="27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9.5" customHeight="1" x14ac:dyDescent="0.2"/>
    <row r="98" ht="19.5" customHeight="1" x14ac:dyDescent="0.2"/>
    <row r="99" ht="19.5" customHeight="1" x14ac:dyDescent="0.2"/>
    <row r="100" ht="19.5" customHeight="1" x14ac:dyDescent="0.2"/>
    <row r="101" ht="19.5" customHeight="1" x14ac:dyDescent="0.2"/>
    <row r="102" ht="19.5" customHeight="1" x14ac:dyDescent="0.2"/>
    <row r="103" ht="19.5" customHeight="1" x14ac:dyDescent="0.2"/>
    <row r="104" ht="19.5" customHeight="1" x14ac:dyDescent="0.2"/>
    <row r="105" ht="19.5" customHeight="1" x14ac:dyDescent="0.2"/>
    <row r="106" ht="19.5" customHeight="1" x14ac:dyDescent="0.2"/>
    <row r="107" ht="19.5" customHeight="1" x14ac:dyDescent="0.2"/>
    <row r="108" ht="19.5" customHeight="1" x14ac:dyDescent="0.2"/>
    <row r="109" ht="19.5" customHeight="1" x14ac:dyDescent="0.2"/>
    <row r="110" ht="19.5" customHeight="1" x14ac:dyDescent="0.2"/>
    <row r="111" ht="19.5" customHeight="1" x14ac:dyDescent="0.2"/>
    <row r="112" ht="19.5" customHeight="1" x14ac:dyDescent="0.2"/>
    <row r="113" ht="19.5" customHeight="1" x14ac:dyDescent="0.2"/>
    <row r="114" ht="19.5" customHeight="1" x14ac:dyDescent="0.2"/>
    <row r="115" ht="19.5" customHeight="1" x14ac:dyDescent="0.2"/>
    <row r="116" ht="21" customHeight="1" x14ac:dyDescent="0.2"/>
    <row r="117" ht="21" customHeight="1" x14ac:dyDescent="0.2"/>
    <row r="118" ht="27" customHeight="1" x14ac:dyDescent="0.2"/>
    <row r="119" ht="19.5" customHeight="1" x14ac:dyDescent="0.2"/>
    <row r="120" ht="19.5" customHeight="1" x14ac:dyDescent="0.2"/>
    <row r="121" ht="19.5" customHeight="1" x14ac:dyDescent="0.2"/>
    <row r="122" ht="19.5" customHeight="1" x14ac:dyDescent="0.2"/>
    <row r="123" ht="19.5" customHeight="1" x14ac:dyDescent="0.2"/>
    <row r="124" ht="19.5" customHeight="1" x14ac:dyDescent="0.2"/>
    <row r="125" ht="19.5" customHeight="1" x14ac:dyDescent="0.2"/>
    <row r="126" ht="19.5" customHeight="1" x14ac:dyDescent="0.2"/>
    <row r="127" ht="19.5" customHeight="1" x14ac:dyDescent="0.2"/>
    <row r="128" ht="19.5" customHeight="1" x14ac:dyDescent="0.2"/>
    <row r="129" ht="19.5" customHeight="1" x14ac:dyDescent="0.2"/>
    <row r="130" ht="19.5" customHeight="1" x14ac:dyDescent="0.2"/>
    <row r="131" ht="19.5" customHeight="1" x14ac:dyDescent="0.2"/>
    <row r="132" ht="19.5" customHeight="1" x14ac:dyDescent="0.2"/>
    <row r="133" ht="19.5" customHeight="1" x14ac:dyDescent="0.2"/>
    <row r="134" ht="19.5" customHeight="1" x14ac:dyDescent="0.2"/>
    <row r="135" ht="19.5" customHeight="1" x14ac:dyDescent="0.2"/>
    <row r="136" ht="19.5" customHeight="1" x14ac:dyDescent="0.2"/>
    <row r="137" ht="19.5" customHeight="1" x14ac:dyDescent="0.2"/>
    <row r="138" ht="19.5" customHeight="1" x14ac:dyDescent="0.2"/>
    <row r="139" ht="19.5" customHeight="1" x14ac:dyDescent="0.2"/>
    <row r="140" ht="19.5" customHeight="1" x14ac:dyDescent="0.2"/>
    <row r="141" ht="19.5" customHeight="1" x14ac:dyDescent="0.2"/>
    <row r="142" ht="19.5" customHeight="1" x14ac:dyDescent="0.2"/>
    <row r="143" ht="19.5" customHeight="1" x14ac:dyDescent="0.2"/>
    <row r="144" ht="19.5" customHeight="1" x14ac:dyDescent="0.2"/>
    <row r="145" ht="19.5" customHeight="1" x14ac:dyDescent="0.2"/>
    <row r="146" ht="21" customHeight="1" x14ac:dyDescent="0.2"/>
    <row r="147" ht="21" customHeight="1" x14ac:dyDescent="0.2"/>
    <row r="148" ht="27" customHeight="1" x14ac:dyDescent="0.2"/>
    <row r="149" ht="19.5" customHeight="1" x14ac:dyDescent="0.2"/>
    <row r="150" ht="19.5" customHeight="1" x14ac:dyDescent="0.2"/>
    <row r="151" ht="19.5" customHeight="1" x14ac:dyDescent="0.2"/>
    <row r="152" ht="19.5" customHeight="1" x14ac:dyDescent="0.2"/>
    <row r="153" ht="19.5" customHeight="1" x14ac:dyDescent="0.2"/>
    <row r="154" ht="19.5" customHeight="1" x14ac:dyDescent="0.2"/>
    <row r="155" ht="19.5" customHeight="1" x14ac:dyDescent="0.2"/>
    <row r="156" ht="19.5" customHeight="1" x14ac:dyDescent="0.2"/>
    <row r="157" ht="19.5" customHeight="1" x14ac:dyDescent="0.2"/>
    <row r="158" ht="19.5" customHeight="1" x14ac:dyDescent="0.2"/>
    <row r="159" ht="19.5" customHeight="1" x14ac:dyDescent="0.2"/>
    <row r="160" ht="19.5" customHeight="1" x14ac:dyDescent="0.2"/>
    <row r="161" ht="19.5" customHeight="1" x14ac:dyDescent="0.2"/>
    <row r="162" ht="19.5" customHeight="1" x14ac:dyDescent="0.2"/>
    <row r="163" ht="19.5" customHeight="1" x14ac:dyDescent="0.2"/>
    <row r="164" ht="19.5" customHeight="1" x14ac:dyDescent="0.2"/>
    <row r="165" ht="19.5" customHeight="1" x14ac:dyDescent="0.2"/>
    <row r="166" ht="19.5" customHeight="1" x14ac:dyDescent="0.2"/>
    <row r="167" ht="19.5" customHeight="1" x14ac:dyDescent="0.2"/>
    <row r="168" ht="19.5" customHeight="1" x14ac:dyDescent="0.2"/>
    <row r="169" ht="19.5" customHeight="1" x14ac:dyDescent="0.2"/>
    <row r="170" ht="19.5" customHeight="1" x14ac:dyDescent="0.2"/>
    <row r="171" ht="19.5" customHeight="1" x14ac:dyDescent="0.2"/>
    <row r="172" ht="19.5" customHeight="1" x14ac:dyDescent="0.2"/>
    <row r="173" ht="19.5" customHeight="1" x14ac:dyDescent="0.2"/>
    <row r="174" ht="19.5" customHeight="1" x14ac:dyDescent="0.2"/>
    <row r="175" ht="19.5" customHeight="1" x14ac:dyDescent="0.2"/>
    <row r="176" ht="21" customHeight="1" x14ac:dyDescent="0.2"/>
    <row r="177" ht="21" customHeight="1" x14ac:dyDescent="0.2"/>
    <row r="178" ht="27" customHeight="1" x14ac:dyDescent="0.2"/>
    <row r="179" ht="19.5" customHeight="1" x14ac:dyDescent="0.2"/>
    <row r="180" ht="19.5" customHeight="1" x14ac:dyDescent="0.2"/>
    <row r="181" ht="19.5" customHeight="1" x14ac:dyDescent="0.2"/>
    <row r="182" ht="19.5" customHeight="1" x14ac:dyDescent="0.2"/>
    <row r="183" ht="19.5" customHeight="1" x14ac:dyDescent="0.2"/>
    <row r="184" ht="19.5" customHeight="1" x14ac:dyDescent="0.2"/>
    <row r="185" ht="19.5" customHeight="1" x14ac:dyDescent="0.2"/>
    <row r="186" ht="19.5" customHeight="1" x14ac:dyDescent="0.2"/>
    <row r="187" ht="19.5" customHeight="1" x14ac:dyDescent="0.2"/>
    <row r="188" ht="19.5" customHeight="1" x14ac:dyDescent="0.2"/>
    <row r="189" ht="19.5" customHeight="1" x14ac:dyDescent="0.2"/>
    <row r="190" ht="19.5" customHeight="1" x14ac:dyDescent="0.2"/>
    <row r="191" ht="19.5" customHeight="1" x14ac:dyDescent="0.2"/>
    <row r="192" ht="19.5" customHeight="1" x14ac:dyDescent="0.2"/>
    <row r="193" ht="19.5" customHeight="1" x14ac:dyDescent="0.2"/>
    <row r="194" ht="19.5" customHeight="1" x14ac:dyDescent="0.2"/>
    <row r="195" ht="19.5" customHeight="1" x14ac:dyDescent="0.2"/>
    <row r="196" ht="19.5" customHeight="1" x14ac:dyDescent="0.2"/>
    <row r="197" ht="19.5" customHeight="1" x14ac:dyDescent="0.2"/>
    <row r="198" ht="19.5" customHeight="1" x14ac:dyDescent="0.2"/>
    <row r="199" ht="19.5" customHeight="1" x14ac:dyDescent="0.2"/>
    <row r="200" ht="19.5" customHeight="1" x14ac:dyDescent="0.2"/>
    <row r="201" ht="19.5" customHeight="1" x14ac:dyDescent="0.2"/>
    <row r="202" ht="19.5" customHeight="1" x14ac:dyDescent="0.2"/>
    <row r="203" ht="19.5" customHeight="1" x14ac:dyDescent="0.2"/>
    <row r="204" ht="19.5" customHeight="1" x14ac:dyDescent="0.2"/>
    <row r="205" ht="19.5" customHeight="1" x14ac:dyDescent="0.2"/>
    <row r="206" ht="21" customHeight="1" x14ac:dyDescent="0.2"/>
    <row r="207" ht="21" customHeight="1" x14ac:dyDescent="0.2"/>
    <row r="208" ht="27" customHeight="1" x14ac:dyDescent="0.2"/>
    <row r="209" ht="19.5" customHeight="1" x14ac:dyDescent="0.2"/>
    <row r="210" ht="19.5" customHeight="1" x14ac:dyDescent="0.2"/>
    <row r="211" ht="19.5" customHeight="1" x14ac:dyDescent="0.2"/>
    <row r="212" ht="19.5" customHeight="1" x14ac:dyDescent="0.2"/>
    <row r="213" ht="19.5" customHeight="1" x14ac:dyDescent="0.2"/>
    <row r="214" ht="19.5" customHeight="1" x14ac:dyDescent="0.2"/>
    <row r="215" ht="19.5" customHeight="1" x14ac:dyDescent="0.2"/>
    <row r="216" ht="19.5" customHeight="1" x14ac:dyDescent="0.2"/>
    <row r="217" ht="19.5" customHeight="1" x14ac:dyDescent="0.2"/>
    <row r="218" ht="19.5" customHeight="1" x14ac:dyDescent="0.2"/>
    <row r="219" ht="19.5" customHeight="1" x14ac:dyDescent="0.2"/>
    <row r="220" ht="19.5" customHeight="1" x14ac:dyDescent="0.2"/>
    <row r="221" ht="19.5" customHeight="1" x14ac:dyDescent="0.2"/>
    <row r="222" ht="19.5" customHeight="1" x14ac:dyDescent="0.2"/>
    <row r="223" ht="19.5" customHeight="1" x14ac:dyDescent="0.2"/>
    <row r="224" ht="19.5" customHeight="1" x14ac:dyDescent="0.2"/>
    <row r="225" ht="19.5" customHeight="1" x14ac:dyDescent="0.2"/>
    <row r="226" ht="19.5" customHeight="1" x14ac:dyDescent="0.2"/>
    <row r="227" ht="19.5" customHeight="1" x14ac:dyDescent="0.2"/>
    <row r="228" ht="19.5" customHeight="1" x14ac:dyDescent="0.2"/>
    <row r="229" ht="19.5" customHeight="1" x14ac:dyDescent="0.2"/>
    <row r="230" ht="19.5" customHeight="1" x14ac:dyDescent="0.2"/>
    <row r="231" ht="19.5" customHeight="1" x14ac:dyDescent="0.2"/>
    <row r="232" ht="19.5" customHeight="1" x14ac:dyDescent="0.2"/>
    <row r="233" ht="19.5" customHeight="1" x14ac:dyDescent="0.2"/>
    <row r="234" ht="19.5" customHeight="1" x14ac:dyDescent="0.2"/>
    <row r="235" ht="19.5" customHeight="1" x14ac:dyDescent="0.2"/>
    <row r="236" ht="21" customHeight="1" x14ac:dyDescent="0.2"/>
    <row r="237" ht="21" customHeight="1" x14ac:dyDescent="0.2"/>
    <row r="238" ht="27" customHeight="1" x14ac:dyDescent="0.2"/>
    <row r="239" ht="19.5" customHeight="1" x14ac:dyDescent="0.2"/>
    <row r="240" ht="19.5" customHeight="1" x14ac:dyDescent="0.2"/>
    <row r="241" ht="19.5" customHeight="1" x14ac:dyDescent="0.2"/>
    <row r="242" ht="19.5" customHeight="1" x14ac:dyDescent="0.2"/>
    <row r="243" ht="19.5" customHeight="1" x14ac:dyDescent="0.2"/>
    <row r="244" ht="19.5" customHeight="1" x14ac:dyDescent="0.2"/>
    <row r="245" ht="19.5" customHeight="1" x14ac:dyDescent="0.2"/>
    <row r="246" ht="19.5" customHeight="1" x14ac:dyDescent="0.2"/>
    <row r="247" ht="19.5" customHeight="1" x14ac:dyDescent="0.2"/>
    <row r="248" ht="19.5" customHeight="1" x14ac:dyDescent="0.2"/>
    <row r="249" ht="19.5" customHeight="1" x14ac:dyDescent="0.2"/>
    <row r="250" ht="19.5" customHeight="1" x14ac:dyDescent="0.2"/>
    <row r="251" ht="19.5" customHeight="1" x14ac:dyDescent="0.2"/>
    <row r="252" ht="19.5" customHeight="1" x14ac:dyDescent="0.2"/>
    <row r="253" ht="19.5" customHeight="1" x14ac:dyDescent="0.2"/>
    <row r="254" ht="19.5" customHeight="1" x14ac:dyDescent="0.2"/>
    <row r="255" ht="19.5" customHeight="1" x14ac:dyDescent="0.2"/>
    <row r="256" ht="19.5" customHeight="1" x14ac:dyDescent="0.2"/>
    <row r="257" ht="19.5" customHeight="1" x14ac:dyDescent="0.2"/>
    <row r="258" ht="19.5" customHeight="1" x14ac:dyDescent="0.2"/>
    <row r="259" ht="19.5" customHeight="1" x14ac:dyDescent="0.2"/>
    <row r="260" ht="19.5" customHeight="1" x14ac:dyDescent="0.2"/>
    <row r="261" ht="19.5" customHeight="1" x14ac:dyDescent="0.2"/>
    <row r="262" ht="19.5" customHeight="1" x14ac:dyDescent="0.2"/>
    <row r="263" ht="19.5" customHeight="1" x14ac:dyDescent="0.2"/>
    <row r="264" ht="19.5" customHeight="1" x14ac:dyDescent="0.2"/>
    <row r="265" ht="19.5" customHeight="1" x14ac:dyDescent="0.2"/>
    <row r="266" ht="21" customHeight="1" x14ac:dyDescent="0.2"/>
    <row r="267" ht="21" customHeight="1" x14ac:dyDescent="0.2"/>
    <row r="268" ht="27" customHeight="1" x14ac:dyDescent="0.2"/>
    <row r="269" ht="19.5" customHeight="1" x14ac:dyDescent="0.2"/>
    <row r="270" ht="19.5" customHeight="1" x14ac:dyDescent="0.2"/>
    <row r="271" ht="19.5" customHeight="1" x14ac:dyDescent="0.2"/>
    <row r="272" ht="19.5" customHeight="1" x14ac:dyDescent="0.2"/>
    <row r="273" ht="19.5" customHeight="1" x14ac:dyDescent="0.2"/>
    <row r="274" ht="19.5" customHeight="1" x14ac:dyDescent="0.2"/>
    <row r="275" ht="19.5" customHeight="1" x14ac:dyDescent="0.2"/>
    <row r="276" ht="19.5" customHeight="1" x14ac:dyDescent="0.2"/>
    <row r="277" ht="19.5" customHeight="1" x14ac:dyDescent="0.2"/>
    <row r="278" ht="19.5" customHeight="1" x14ac:dyDescent="0.2"/>
    <row r="279" ht="19.5" customHeight="1" x14ac:dyDescent="0.2"/>
    <row r="280" ht="19.5" customHeight="1" x14ac:dyDescent="0.2"/>
    <row r="281" ht="19.5" customHeight="1" x14ac:dyDescent="0.2"/>
    <row r="282" ht="19.5" customHeight="1" x14ac:dyDescent="0.2"/>
    <row r="283" ht="19.5" customHeight="1" x14ac:dyDescent="0.2"/>
    <row r="284" ht="19.5" customHeight="1" x14ac:dyDescent="0.2"/>
    <row r="285" ht="19.5" customHeight="1" x14ac:dyDescent="0.2"/>
    <row r="286" ht="19.5" customHeight="1" x14ac:dyDescent="0.2"/>
    <row r="287" ht="19.5" customHeight="1" x14ac:dyDescent="0.2"/>
    <row r="288" ht="19.5" customHeight="1" x14ac:dyDescent="0.2"/>
    <row r="289" ht="19.5" customHeight="1" x14ac:dyDescent="0.2"/>
    <row r="290" ht="19.5" customHeight="1" x14ac:dyDescent="0.2"/>
    <row r="291" ht="19.5" customHeight="1" x14ac:dyDescent="0.2"/>
    <row r="292" ht="19.5" customHeight="1" x14ac:dyDescent="0.2"/>
    <row r="293" ht="19.5" customHeight="1" x14ac:dyDescent="0.2"/>
    <row r="294" ht="19.5" customHeight="1" x14ac:dyDescent="0.2"/>
    <row r="295" ht="19.5" customHeight="1" x14ac:dyDescent="0.2"/>
    <row r="296" ht="21" customHeight="1" x14ac:dyDescent="0.2"/>
    <row r="297" ht="21" customHeight="1" x14ac:dyDescent="0.2"/>
    <row r="298" ht="27" customHeight="1" x14ac:dyDescent="0.2"/>
    <row r="299" ht="19.5" customHeight="1" x14ac:dyDescent="0.2"/>
    <row r="300" ht="19.5" customHeight="1" x14ac:dyDescent="0.2"/>
    <row r="301" ht="19.5" customHeight="1" x14ac:dyDescent="0.2"/>
    <row r="302" ht="19.5" customHeight="1" x14ac:dyDescent="0.2"/>
    <row r="303" ht="19.5" customHeight="1" x14ac:dyDescent="0.2"/>
    <row r="304" ht="19.5" customHeight="1" x14ac:dyDescent="0.2"/>
    <row r="305" ht="19.5" customHeight="1" x14ac:dyDescent="0.2"/>
    <row r="306" ht="19.5" customHeight="1" x14ac:dyDescent="0.2"/>
    <row r="307" ht="19.5" customHeight="1" x14ac:dyDescent="0.2"/>
    <row r="308" ht="19.5" customHeight="1" x14ac:dyDescent="0.2"/>
    <row r="309" ht="19.5" customHeight="1" x14ac:dyDescent="0.2"/>
    <row r="310" ht="19.5" customHeight="1" x14ac:dyDescent="0.2"/>
    <row r="311" ht="19.5" customHeight="1" x14ac:dyDescent="0.2"/>
    <row r="312" ht="19.5" customHeight="1" x14ac:dyDescent="0.2"/>
    <row r="313" ht="19.5" customHeight="1" x14ac:dyDescent="0.2"/>
    <row r="314" ht="19.5" customHeight="1" x14ac:dyDescent="0.2"/>
    <row r="315" ht="19.5" customHeight="1" x14ac:dyDescent="0.2"/>
    <row r="316" ht="19.5" customHeight="1" x14ac:dyDescent="0.2"/>
    <row r="317" ht="19.5" customHeight="1" x14ac:dyDescent="0.2"/>
    <row r="318" ht="19.5" customHeight="1" x14ac:dyDescent="0.2"/>
    <row r="319" ht="19.5" customHeight="1" x14ac:dyDescent="0.2"/>
    <row r="320" ht="19.5" customHeight="1" x14ac:dyDescent="0.2"/>
    <row r="321" ht="19.5" customHeight="1" x14ac:dyDescent="0.2"/>
    <row r="322" ht="19.5" customHeight="1" x14ac:dyDescent="0.2"/>
    <row r="323" ht="19.5" customHeight="1" x14ac:dyDescent="0.2"/>
    <row r="324" ht="19.5" customHeight="1" x14ac:dyDescent="0.2"/>
    <row r="325" ht="19.5" customHeight="1" x14ac:dyDescent="0.2"/>
    <row r="326" ht="21" customHeight="1" x14ac:dyDescent="0.2"/>
  </sheetData>
  <sheetProtection algorithmName="SHA-512" hashValue="bJ8mML4dKeSKHd/cdRRCWvnwGUhRmZJpoEkJHzJ8QIgLBqIdRlFxwYeosAcS28L7sBkBclC1gwVyFg+2LMOTnQ==" saltValue="sSoTqlL1Raf1zB/v4qaJNA==" spinCount="100000" sheet="1" selectLockedCells="1"/>
  <mergeCells count="28">
    <mergeCell ref="B30:C30"/>
    <mergeCell ref="B31:C31"/>
    <mergeCell ref="B24:C24"/>
    <mergeCell ref="B25:C25"/>
    <mergeCell ref="B26:C26"/>
    <mergeCell ref="B27:C27"/>
    <mergeCell ref="B28:C28"/>
    <mergeCell ref="B29:C29"/>
    <mergeCell ref="H21:J23"/>
    <mergeCell ref="B22:C22"/>
    <mergeCell ref="B23:C23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10:C10"/>
    <mergeCell ref="C4:I4"/>
    <mergeCell ref="C5:I5"/>
    <mergeCell ref="B8:E8"/>
    <mergeCell ref="H8:I8"/>
    <mergeCell ref="B9:C9"/>
  </mergeCells>
  <conditionalFormatting sqref="I9:I11">
    <cfRule type="containsBlanks" dxfId="2" priority="2">
      <formula>LEN(TRIM(I9))=0</formula>
    </cfRule>
  </conditionalFormatting>
  <conditionalFormatting sqref="I14">
    <cfRule type="containsBlanks" dxfId="1" priority="1">
      <formula>LEN(TRIM(I14))=0</formula>
    </cfRule>
  </conditionalFormatting>
  <conditionalFormatting sqref="I17">
    <cfRule type="expression" dxfId="0" priority="5">
      <formula>OR(A1="Team Partner",A1="Subconsultant",A1="2nd Tier Subconsultant")</formula>
    </cfRule>
  </conditionalFormatting>
  <dataValidations count="5">
    <dataValidation type="list" allowBlank="1" showInputMessage="1" showErrorMessage="1" sqref="J9:J10" xr:uid="{C596DA9D-0F40-4971-ABA3-92BC6619121D}">
      <formula1>$N$2:$N$4</formula1>
    </dataValidation>
    <dataValidation type="list" allowBlank="1" showInputMessage="1" showErrorMessage="1" error="May only select a designation from the list" prompt="Select One" sqref="I9" xr:uid="{E4EDC1BF-A0A7-41B1-9CF4-23EAD3B9D45D}">
      <formula1>$N$2:$N$4</formula1>
    </dataValidation>
    <dataValidation type="list" allowBlank="1" showInputMessage="1" showErrorMessage="1" sqref="G6:J6" xr:uid="{94E9F36F-670E-47C3-B067-E3C965DE2068}">
      <formula1>$Q$1:$Q$4</formula1>
    </dataValidation>
    <dataValidation allowBlank="1" showInputMessage="1" prompt="Enter 'Consultant / Subconsultant' Name submitting this Exhibit" sqref="A1 H8" xr:uid="{B1728428-AC66-4E29-B6C1-19F0322F9B86}"/>
    <dataValidation allowBlank="1" showInputMessage="1" showErrorMessage="1" prompt="Enter 'Prime Consultant / Team' Name that submitted Statement of Interest" sqref="C5:I5" xr:uid="{638B957B-693B-4E22-8677-7609C052EB80}"/>
  </dataValidations>
  <printOptions horizontalCentered="1"/>
  <pageMargins left="0.25" right="0.25" top="0.25" bottom="0.25" header="0.1" footer="0"/>
  <pageSetup fitToHeight="0" orientation="portrait" horizontalDpi="300" verticalDpi="300" r:id="rId1"/>
  <headerFooter scaleWithDoc="0">
    <oddFooter>&amp;LRev. 11/2025&amp;RDate: &amp;D</oddFooter>
  </headerFooter>
  <rowBreaks count="9" manualBreakCount="9">
    <brk id="56" max="16383" man="1"/>
    <brk id="86" max="16383" man="1"/>
    <brk id="116" max="16383" man="1"/>
    <brk id="146" max="16383" man="1"/>
    <brk id="176" max="16383" man="1"/>
    <brk id="206" max="16383" man="1"/>
    <brk id="236" max="16383" man="1"/>
    <brk id="266" max="16383" man="1"/>
    <brk id="296" max="16383" man="1"/>
  </rowBreaks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FDD9D-D4CE-4E88-8459-63A13714B16F}">
  <sheetPr codeName="Sheet13">
    <pageSetUpPr fitToPage="1"/>
  </sheetPr>
  <dimension ref="A1:Y46"/>
  <sheetViews>
    <sheetView showGridLines="0" zoomScale="90" zoomScaleNormal="90" zoomScaleSheetLayoutView="100" workbookViewId="0">
      <pane ySplit="8" topLeftCell="A31" activePane="bottomLeft" state="frozen"/>
      <selection activeCell="M14" sqref="M14"/>
      <selection pane="bottomLeft" activeCell="E40" sqref="E40"/>
    </sheetView>
  </sheetViews>
  <sheetFormatPr defaultColWidth="8.85546875" defaultRowHeight="12.75" x14ac:dyDescent="0.2"/>
  <cols>
    <col min="1" max="1" width="12.28515625" style="4" customWidth="1"/>
    <col min="2" max="2" width="6.7109375" style="4" customWidth="1"/>
    <col min="3" max="3" width="9.7109375" style="4" customWidth="1"/>
    <col min="4" max="4" width="6.7109375" style="4" customWidth="1"/>
    <col min="5" max="5" width="30.7109375" style="4" customWidth="1"/>
    <col min="6" max="6" width="10.28515625" style="4" customWidth="1"/>
    <col min="7" max="7" width="16.42578125" style="4" customWidth="1"/>
    <col min="8" max="8" width="7.28515625" style="4" customWidth="1"/>
    <col min="9" max="9" width="7.7109375" style="4" customWidth="1"/>
    <col min="10" max="12" width="13.7109375" style="4" customWidth="1"/>
    <col min="13" max="13" width="12.7109375" style="4" bestFit="1" customWidth="1"/>
    <col min="14" max="20" width="8.85546875" style="4"/>
    <col min="21" max="21" width="10.28515625" style="4" hidden="1" customWidth="1"/>
    <col min="22" max="25" width="8.85546875" style="4" hidden="1" customWidth="1"/>
    <col min="26" max="16384" width="8.85546875" style="4"/>
  </cols>
  <sheetData>
    <row r="1" spans="1:25" ht="20.100000000000001" customHeight="1" x14ac:dyDescent="0.25">
      <c r="B1" s="9" t="s">
        <v>69</v>
      </c>
      <c r="C1" s="9"/>
      <c r="D1" s="9"/>
      <c r="E1" s="9"/>
      <c r="F1" s="9"/>
      <c r="G1" s="9"/>
      <c r="H1" s="9"/>
      <c r="I1" s="9"/>
      <c r="J1" s="9"/>
      <c r="K1" s="9"/>
      <c r="L1" s="9"/>
      <c r="M1" s="12" t="s">
        <v>74</v>
      </c>
      <c r="N1" s="5"/>
      <c r="O1" s="5"/>
      <c r="P1" s="5"/>
      <c r="Y1" s="4" t="s">
        <v>11</v>
      </c>
    </row>
    <row r="2" spans="1:25" ht="20.100000000000001" customHeight="1" x14ac:dyDescent="0.2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2" t="s">
        <v>70</v>
      </c>
      <c r="N2" s="5"/>
      <c r="O2" s="5"/>
      <c r="P2" s="5"/>
      <c r="U2" s="11" t="s">
        <v>84</v>
      </c>
      <c r="Y2" s="4" t="s">
        <v>4</v>
      </c>
    </row>
    <row r="3" spans="1:25" ht="12.75" customHeight="1" thickBot="1" x14ac:dyDescent="0.25"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U3" s="11" t="s">
        <v>85</v>
      </c>
      <c r="Y3" s="4" t="s">
        <v>38</v>
      </c>
    </row>
    <row r="4" spans="1:25" ht="31.5" customHeight="1" x14ac:dyDescent="0.25">
      <c r="B4" s="304" t="s">
        <v>86</v>
      </c>
      <c r="C4" s="305"/>
      <c r="D4" s="305"/>
      <c r="E4" s="281" t="e">
        <f>IF(#REF!="","",#REF!)</f>
        <v>#REF!</v>
      </c>
      <c r="F4" s="281"/>
      <c r="G4" s="281"/>
      <c r="H4" s="281"/>
      <c r="I4" s="281"/>
      <c r="J4" s="281"/>
      <c r="K4" s="281"/>
      <c r="L4" s="281"/>
      <c r="M4" s="306"/>
      <c r="U4" s="4" t="s">
        <v>14</v>
      </c>
    </row>
    <row r="5" spans="1:25" ht="31.5" customHeight="1" x14ac:dyDescent="0.25">
      <c r="B5" s="106" t="s">
        <v>91</v>
      </c>
      <c r="C5" s="107"/>
      <c r="D5" s="95"/>
      <c r="E5" s="282" t="e">
        <f>IF(#REF!="","",#REF!)</f>
        <v>#REF!</v>
      </c>
      <c r="F5" s="282"/>
      <c r="G5" s="282"/>
      <c r="H5" s="282"/>
      <c r="I5" s="282"/>
      <c r="J5" s="282"/>
      <c r="K5" s="282"/>
      <c r="L5" s="282"/>
      <c r="M5" s="307"/>
      <c r="U5" s="4" t="s">
        <v>15</v>
      </c>
    </row>
    <row r="6" spans="1:25" ht="3" customHeight="1" thickBot="1" x14ac:dyDescent="0.3">
      <c r="B6" s="96"/>
      <c r="C6" s="104"/>
      <c r="D6" s="97"/>
      <c r="E6" s="97"/>
      <c r="F6" s="97"/>
      <c r="G6" s="97"/>
      <c r="H6" s="97"/>
      <c r="I6" s="97"/>
      <c r="J6" s="97"/>
      <c r="K6" s="97"/>
      <c r="L6" s="105"/>
      <c r="M6" s="98"/>
      <c r="U6" s="4" t="s">
        <v>16</v>
      </c>
    </row>
    <row r="7" spans="1:25" ht="3" customHeight="1" thickBot="1" x14ac:dyDescent="0.3">
      <c r="B7" s="107"/>
      <c r="C7" s="116"/>
      <c r="D7" s="95"/>
      <c r="E7" s="95"/>
      <c r="F7" s="95"/>
      <c r="G7" s="95"/>
      <c r="H7" s="95"/>
      <c r="I7" s="95"/>
      <c r="J7" s="95"/>
      <c r="K7" s="95"/>
      <c r="L7" s="103"/>
      <c r="M7" s="117"/>
    </row>
    <row r="8" spans="1:25" ht="27.75" thickBot="1" x14ac:dyDescent="0.25">
      <c r="B8" s="300" t="s">
        <v>8</v>
      </c>
      <c r="C8" s="301"/>
      <c r="D8" s="301"/>
      <c r="E8" s="302"/>
      <c r="F8" s="110" t="s">
        <v>77</v>
      </c>
      <c r="G8" s="110" t="s">
        <v>13</v>
      </c>
      <c r="H8" s="94" t="s">
        <v>35</v>
      </c>
      <c r="I8" s="21" t="s">
        <v>34</v>
      </c>
      <c r="J8" s="182" t="s">
        <v>1</v>
      </c>
      <c r="K8" s="182" t="s">
        <v>2</v>
      </c>
      <c r="L8" s="118" t="s">
        <v>12</v>
      </c>
      <c r="M8" s="115" t="s">
        <v>94</v>
      </c>
      <c r="U8" s="4" t="s">
        <v>18</v>
      </c>
    </row>
    <row r="9" spans="1:25" ht="24.95" customHeight="1" x14ac:dyDescent="0.2">
      <c r="A9" s="174"/>
      <c r="B9" s="109" t="s">
        <v>44</v>
      </c>
      <c r="C9" s="298" t="e">
        <f>IF(#REF!="","",#REF!)</f>
        <v>#REF!</v>
      </c>
      <c r="D9" s="298"/>
      <c r="E9" s="298"/>
      <c r="F9" s="24" t="str">
        <f>IF('Ex. 2-Team Lead'!$I$9="","",'Ex. 2-Team Lead'!$I$9)</f>
        <v/>
      </c>
      <c r="G9" s="114" t="str">
        <f>IF('Ex. 2-Team Lead'!$I$10="","",'Ex. 2-Team Lead'!$I$10)</f>
        <v/>
      </c>
      <c r="H9" s="93">
        <f>'Ex. 2-Team Lead'!$D$31</f>
        <v>0</v>
      </c>
      <c r="I9" s="6">
        <f>'Ex. 2-Team Lead'!$I$19</f>
        <v>0</v>
      </c>
      <c r="J9" s="6">
        <f>'Ex. 2-Team Lead'!I13</f>
        <v>0</v>
      </c>
      <c r="K9" s="6">
        <f>'Ex. 2-Team Lead'!I14</f>
        <v>0</v>
      </c>
      <c r="L9" s="6">
        <f>'Ex. 2-Team Lead'!$I$16</f>
        <v>0</v>
      </c>
      <c r="M9" s="22" t="str">
        <f t="shared" ref="M9:M36" si="0">IFERROR($L9/($L$39-$L$38),"")</f>
        <v/>
      </c>
      <c r="U9" s="4" t="s">
        <v>19</v>
      </c>
    </row>
    <row r="10" spans="1:25" ht="24.95" customHeight="1" x14ac:dyDescent="0.2">
      <c r="B10" s="109" t="s">
        <v>96</v>
      </c>
      <c r="C10" s="298" t="e">
        <f>IF(#REF!="","",#REF!)</f>
        <v>#REF!</v>
      </c>
      <c r="D10" s="298"/>
      <c r="E10" s="298"/>
      <c r="F10" s="24" t="e">
        <f>IF(#REF!="","",#REF!)</f>
        <v>#REF!</v>
      </c>
      <c r="G10" s="114" t="e">
        <f>IF(#REF!="","",#REF!)</f>
        <v>#REF!</v>
      </c>
      <c r="H10" s="228" t="e">
        <f>#REF!</f>
        <v>#REF!</v>
      </c>
      <c r="I10" s="6" t="e">
        <f>#REF!</f>
        <v>#REF!</v>
      </c>
      <c r="J10" s="6" t="e">
        <f>#REF!</f>
        <v>#REF!</v>
      </c>
      <c r="K10" s="6" t="e">
        <f>#REF!</f>
        <v>#REF!</v>
      </c>
      <c r="L10" s="6" t="e">
        <f>#REF!</f>
        <v>#REF!</v>
      </c>
      <c r="M10" s="22" t="str">
        <f t="shared" si="0"/>
        <v/>
      </c>
      <c r="U10" s="4" t="s">
        <v>20</v>
      </c>
    </row>
    <row r="11" spans="1:25" ht="24.95" customHeight="1" thickBot="1" x14ac:dyDescent="0.25">
      <c r="B11" s="178" t="e">
        <f>IF(#REF!="","","Partner 2")</f>
        <v>#REF!</v>
      </c>
      <c r="C11" s="308" t="e">
        <f>IF(#REF!="","",#REF!)</f>
        <v>#REF!</v>
      </c>
      <c r="D11" s="308"/>
      <c r="E11" s="308"/>
      <c r="F11" s="179" t="e">
        <f>IF(#REF!="","",#REF!)</f>
        <v>#REF!</v>
      </c>
      <c r="G11" s="180" t="e">
        <f>IF(#REF!="","",#REF!)</f>
        <v>#REF!</v>
      </c>
      <c r="H11" s="232" t="e">
        <f>IF(#REF!=0,"",#REF!)</f>
        <v>#REF!</v>
      </c>
      <c r="I11" s="181" t="e">
        <f>IF(#REF!=0,"",#REF!)</f>
        <v>#REF!</v>
      </c>
      <c r="J11" s="181" t="e">
        <f>IF(#REF!="","",#REF!)</f>
        <v>#REF!</v>
      </c>
      <c r="K11" s="181" t="e">
        <f>IF(#REF!="","",#REF!)</f>
        <v>#REF!</v>
      </c>
      <c r="L11" s="181" t="e">
        <f>IF(#REF!=0,"",#REF!)</f>
        <v>#REF!</v>
      </c>
      <c r="M11" s="108" t="str">
        <f t="shared" si="0"/>
        <v/>
      </c>
      <c r="U11" s="4" t="s">
        <v>20</v>
      </c>
    </row>
    <row r="12" spans="1:25" ht="24.95" customHeight="1" thickBot="1" x14ac:dyDescent="0.25">
      <c r="B12" s="183" t="s">
        <v>97</v>
      </c>
      <c r="C12" s="303" t="e">
        <f>E5</f>
        <v>#REF!</v>
      </c>
      <c r="D12" s="303"/>
      <c r="E12" s="303"/>
      <c r="F12" s="184" t="s">
        <v>95</v>
      </c>
      <c r="G12" s="185" t="s">
        <v>95</v>
      </c>
      <c r="H12" s="231" t="e">
        <f>SUM(H9:H11)</f>
        <v>#REF!</v>
      </c>
      <c r="I12" s="249" t="s">
        <v>95</v>
      </c>
      <c r="J12" s="186" t="e">
        <f>SUM(J9:J11)</f>
        <v>#REF!</v>
      </c>
      <c r="K12" s="186" t="e">
        <f>SUM(K9:K11)</f>
        <v>#REF!</v>
      </c>
      <c r="L12" s="186" t="e">
        <f>SUM(L9:L11)</f>
        <v>#REF!</v>
      </c>
      <c r="M12" s="187" t="str">
        <f t="shared" si="0"/>
        <v/>
      </c>
      <c r="U12" s="4" t="s">
        <v>21</v>
      </c>
    </row>
    <row r="13" spans="1:25" ht="24.95" customHeight="1" x14ac:dyDescent="0.2">
      <c r="B13" s="23">
        <v>1</v>
      </c>
      <c r="C13" s="297" t="e">
        <f>IF(#REF!="","",#REF!)</f>
        <v>#REF!</v>
      </c>
      <c r="D13" s="297"/>
      <c r="E13" s="297"/>
      <c r="F13" s="24" t="e">
        <f>IF(#REF!="","",#REF!)</f>
        <v>#REF!</v>
      </c>
      <c r="G13" s="114" t="e">
        <f>IF(#REF!="","",#REF!)</f>
        <v>#REF!</v>
      </c>
      <c r="H13" s="111" t="e">
        <f>#REF!</f>
        <v>#REF!</v>
      </c>
      <c r="I13" s="6" t="e">
        <f>#REF!</f>
        <v>#REF!</v>
      </c>
      <c r="J13" s="6" t="e">
        <f>#REF!</f>
        <v>#REF!</v>
      </c>
      <c r="K13" s="6" t="e">
        <f>#REF!</f>
        <v>#REF!</v>
      </c>
      <c r="L13" s="6" t="e">
        <f>#REF!</f>
        <v>#REF!</v>
      </c>
      <c r="M13" s="22" t="str">
        <f t="shared" si="0"/>
        <v/>
      </c>
    </row>
    <row r="14" spans="1:25" ht="24.95" customHeight="1" x14ac:dyDescent="0.2">
      <c r="B14" s="23">
        <v>2</v>
      </c>
      <c r="C14" s="298" t="e">
        <f>IF(#REF!="","",#REF!)</f>
        <v>#REF!</v>
      </c>
      <c r="D14" s="298"/>
      <c r="E14" s="298"/>
      <c r="F14" s="24" t="e">
        <f>IF(#REF!="","",#REF!)</f>
        <v>#REF!</v>
      </c>
      <c r="G14" s="114" t="e">
        <f>IF(#REF!="","",#REF!)</f>
        <v>#REF!</v>
      </c>
      <c r="H14" s="93" t="e">
        <f>#REF!</f>
        <v>#REF!</v>
      </c>
      <c r="I14" s="6" t="e">
        <f>#REF!</f>
        <v>#REF!</v>
      </c>
      <c r="J14" s="6" t="e">
        <f>#REF!</f>
        <v>#REF!</v>
      </c>
      <c r="K14" s="6" t="e">
        <f>#REF!</f>
        <v>#REF!</v>
      </c>
      <c r="L14" s="6" t="e">
        <f>#REF!</f>
        <v>#REF!</v>
      </c>
      <c r="M14" s="22" t="str">
        <f t="shared" si="0"/>
        <v/>
      </c>
    </row>
    <row r="15" spans="1:25" ht="24.95" customHeight="1" x14ac:dyDescent="0.2">
      <c r="B15" s="23">
        <v>3</v>
      </c>
      <c r="C15" s="298" t="e">
        <f>IF(#REF!="","",#REF!)</f>
        <v>#REF!</v>
      </c>
      <c r="D15" s="298"/>
      <c r="E15" s="298"/>
      <c r="F15" s="24" t="e">
        <f>IF(#REF!="","",#REF!)</f>
        <v>#REF!</v>
      </c>
      <c r="G15" s="114" t="e">
        <f>IF(#REF!="","",#REF!)</f>
        <v>#REF!</v>
      </c>
      <c r="H15" s="93" t="e">
        <f>#REF!</f>
        <v>#REF!</v>
      </c>
      <c r="I15" s="6" t="e">
        <f>#REF!</f>
        <v>#REF!</v>
      </c>
      <c r="J15" s="6" t="e">
        <f>#REF!</f>
        <v>#REF!</v>
      </c>
      <c r="K15" s="6" t="e">
        <f>#REF!</f>
        <v>#REF!</v>
      </c>
      <c r="L15" s="6" t="e">
        <f>#REF!</f>
        <v>#REF!</v>
      </c>
      <c r="M15" s="22" t="str">
        <f t="shared" si="0"/>
        <v/>
      </c>
    </row>
    <row r="16" spans="1:25" ht="24.95" customHeight="1" x14ac:dyDescent="0.2">
      <c r="B16" s="23">
        <v>4</v>
      </c>
      <c r="C16" s="298" t="e">
        <f>IF(#REF!="","",#REF!)</f>
        <v>#REF!</v>
      </c>
      <c r="D16" s="298"/>
      <c r="E16" s="298"/>
      <c r="F16" s="24" t="e">
        <f>IF(#REF!="","",#REF!)</f>
        <v>#REF!</v>
      </c>
      <c r="G16" s="114" t="e">
        <f>IF(#REF!="","",#REF!)</f>
        <v>#REF!</v>
      </c>
      <c r="H16" s="93" t="e">
        <f>#REF!</f>
        <v>#REF!</v>
      </c>
      <c r="I16" s="6" t="e">
        <f>#REF!</f>
        <v>#REF!</v>
      </c>
      <c r="J16" s="6" t="e">
        <f>#REF!</f>
        <v>#REF!</v>
      </c>
      <c r="K16" s="6" t="e">
        <f>#REF!</f>
        <v>#REF!</v>
      </c>
      <c r="L16" s="6" t="e">
        <f>#REF!</f>
        <v>#REF!</v>
      </c>
      <c r="M16" s="22" t="str">
        <f t="shared" si="0"/>
        <v/>
      </c>
    </row>
    <row r="17" spans="2:13" ht="24.95" customHeight="1" x14ac:dyDescent="0.2">
      <c r="B17" s="23">
        <v>5</v>
      </c>
      <c r="C17" s="298" t="e">
        <f>IF(#REF!="","",#REF!)</f>
        <v>#REF!</v>
      </c>
      <c r="D17" s="298"/>
      <c r="E17" s="298"/>
      <c r="F17" s="24" t="e">
        <f>IF(#REF!="","",#REF!)</f>
        <v>#REF!</v>
      </c>
      <c r="G17" s="114" t="e">
        <f>IF(#REF!="","",#REF!)</f>
        <v>#REF!</v>
      </c>
      <c r="H17" s="93" t="e">
        <f>#REF!</f>
        <v>#REF!</v>
      </c>
      <c r="I17" s="6" t="e">
        <f>#REF!</f>
        <v>#REF!</v>
      </c>
      <c r="J17" s="6" t="e">
        <f>#REF!</f>
        <v>#REF!</v>
      </c>
      <c r="K17" s="6" t="e">
        <f>#REF!</f>
        <v>#REF!</v>
      </c>
      <c r="L17" s="6" t="e">
        <f>#REF!</f>
        <v>#REF!</v>
      </c>
      <c r="M17" s="22" t="str">
        <f t="shared" si="0"/>
        <v/>
      </c>
    </row>
    <row r="18" spans="2:13" ht="24.95" customHeight="1" x14ac:dyDescent="0.2">
      <c r="B18" s="23">
        <v>6</v>
      </c>
      <c r="C18" s="298" t="e">
        <f>IF(#REF!="","",#REF!)</f>
        <v>#REF!</v>
      </c>
      <c r="D18" s="298"/>
      <c r="E18" s="298"/>
      <c r="F18" s="24" t="e">
        <f>IF(#REF!="","",#REF!)</f>
        <v>#REF!</v>
      </c>
      <c r="G18" s="114" t="e">
        <f>IF(#REF!="","",#REF!)</f>
        <v>#REF!</v>
      </c>
      <c r="H18" s="93" t="e">
        <f>#REF!</f>
        <v>#REF!</v>
      </c>
      <c r="I18" s="6" t="e">
        <f>#REF!</f>
        <v>#REF!</v>
      </c>
      <c r="J18" s="6" t="e">
        <f>#REF!</f>
        <v>#REF!</v>
      </c>
      <c r="K18" s="6" t="e">
        <f>#REF!</f>
        <v>#REF!</v>
      </c>
      <c r="L18" s="6" t="e">
        <f>#REF!</f>
        <v>#REF!</v>
      </c>
      <c r="M18" s="22" t="str">
        <f t="shared" si="0"/>
        <v/>
      </c>
    </row>
    <row r="19" spans="2:13" ht="24.95" customHeight="1" x14ac:dyDescent="0.2">
      <c r="B19" s="23">
        <v>7</v>
      </c>
      <c r="C19" s="298" t="e">
        <f>IF(#REF!="","",#REF!)</f>
        <v>#REF!</v>
      </c>
      <c r="D19" s="298"/>
      <c r="E19" s="298"/>
      <c r="F19" s="24" t="e">
        <f>IF(#REF!="","",#REF!)</f>
        <v>#REF!</v>
      </c>
      <c r="G19" s="114" t="e">
        <f>IF(#REF!="","",#REF!)</f>
        <v>#REF!</v>
      </c>
      <c r="H19" s="93" t="e">
        <f>#REF!</f>
        <v>#REF!</v>
      </c>
      <c r="I19" s="6" t="e">
        <f>#REF!</f>
        <v>#REF!</v>
      </c>
      <c r="J19" s="6" t="e">
        <f>#REF!</f>
        <v>#REF!</v>
      </c>
      <c r="K19" s="6" t="e">
        <f>#REF!</f>
        <v>#REF!</v>
      </c>
      <c r="L19" s="6" t="e">
        <f>#REF!</f>
        <v>#REF!</v>
      </c>
      <c r="M19" s="22" t="str">
        <f t="shared" si="0"/>
        <v/>
      </c>
    </row>
    <row r="20" spans="2:13" ht="24.95" customHeight="1" x14ac:dyDescent="0.2">
      <c r="B20" s="23">
        <v>8</v>
      </c>
      <c r="C20" s="298" t="e">
        <f>IF(#REF!="","",#REF!)</f>
        <v>#REF!</v>
      </c>
      <c r="D20" s="298"/>
      <c r="E20" s="298"/>
      <c r="F20" s="24" t="e">
        <f>IF(#REF!="","",#REF!)</f>
        <v>#REF!</v>
      </c>
      <c r="G20" s="114" t="e">
        <f>IF(#REF!="","",#REF!)</f>
        <v>#REF!</v>
      </c>
      <c r="H20" s="93" t="e">
        <f>#REF!</f>
        <v>#REF!</v>
      </c>
      <c r="I20" s="6" t="e">
        <f>#REF!</f>
        <v>#REF!</v>
      </c>
      <c r="J20" s="6" t="e">
        <f>#REF!</f>
        <v>#REF!</v>
      </c>
      <c r="K20" s="6" t="e">
        <f>#REF!</f>
        <v>#REF!</v>
      </c>
      <c r="L20" s="6" t="e">
        <f>#REF!</f>
        <v>#REF!</v>
      </c>
      <c r="M20" s="22" t="str">
        <f t="shared" si="0"/>
        <v/>
      </c>
    </row>
    <row r="21" spans="2:13" ht="24.95" customHeight="1" x14ac:dyDescent="0.2">
      <c r="B21" s="23">
        <v>9</v>
      </c>
      <c r="C21" s="298" t="e">
        <f>IF(#REF!="","",#REF!)</f>
        <v>#REF!</v>
      </c>
      <c r="D21" s="298"/>
      <c r="E21" s="298"/>
      <c r="F21" s="24" t="e">
        <f>IF(#REF!="","",#REF!)</f>
        <v>#REF!</v>
      </c>
      <c r="G21" s="114" t="e">
        <f>IF(#REF!="","",#REF!)</f>
        <v>#REF!</v>
      </c>
      <c r="H21" s="93" t="e">
        <f>#REF!</f>
        <v>#REF!</v>
      </c>
      <c r="I21" s="6" t="e">
        <f>#REF!</f>
        <v>#REF!</v>
      </c>
      <c r="J21" s="6" t="e">
        <f>#REF!</f>
        <v>#REF!</v>
      </c>
      <c r="K21" s="6" t="e">
        <f>#REF!</f>
        <v>#REF!</v>
      </c>
      <c r="L21" s="6" t="e">
        <f>#REF!</f>
        <v>#REF!</v>
      </c>
      <c r="M21" s="22" t="str">
        <f t="shared" si="0"/>
        <v/>
      </c>
    </row>
    <row r="22" spans="2:13" ht="24.95" customHeight="1" x14ac:dyDescent="0.2">
      <c r="B22" s="23">
        <v>10</v>
      </c>
      <c r="C22" s="298" t="e">
        <f>IF(#REF!="","",#REF!)</f>
        <v>#REF!</v>
      </c>
      <c r="D22" s="298"/>
      <c r="E22" s="298"/>
      <c r="F22" s="24" t="e">
        <f>IF(#REF!="","",#REF!)</f>
        <v>#REF!</v>
      </c>
      <c r="G22" s="114" t="e">
        <f>IF(#REF!="","",#REF!)</f>
        <v>#REF!</v>
      </c>
      <c r="H22" s="93" t="e">
        <f>#REF!</f>
        <v>#REF!</v>
      </c>
      <c r="I22" s="6" t="e">
        <f>#REF!</f>
        <v>#REF!</v>
      </c>
      <c r="J22" s="6" t="e">
        <f>#REF!</f>
        <v>#REF!</v>
      </c>
      <c r="K22" s="6" t="e">
        <f>#REF!</f>
        <v>#REF!</v>
      </c>
      <c r="L22" s="6" t="e">
        <f>#REF!</f>
        <v>#REF!</v>
      </c>
      <c r="M22" s="22" t="str">
        <f t="shared" si="0"/>
        <v/>
      </c>
    </row>
    <row r="23" spans="2:13" ht="24.95" customHeight="1" x14ac:dyDescent="0.2">
      <c r="B23" s="23">
        <v>11</v>
      </c>
      <c r="C23" s="298" t="e">
        <f>IF(#REF!="","",#REF!)</f>
        <v>#REF!</v>
      </c>
      <c r="D23" s="298"/>
      <c r="E23" s="298"/>
      <c r="F23" s="24" t="e">
        <f>IF(#REF!="","",#REF!)</f>
        <v>#REF!</v>
      </c>
      <c r="G23" s="114" t="e">
        <f>IF(#REF!="","",#REF!)</f>
        <v>#REF!</v>
      </c>
      <c r="H23" s="93" t="e">
        <f>#REF!</f>
        <v>#REF!</v>
      </c>
      <c r="I23" s="6" t="e">
        <f>#REF!</f>
        <v>#REF!</v>
      </c>
      <c r="J23" s="6" t="e">
        <f>#REF!</f>
        <v>#REF!</v>
      </c>
      <c r="K23" s="6" t="e">
        <f>#REF!</f>
        <v>#REF!</v>
      </c>
      <c r="L23" s="6" t="e">
        <f>#REF!</f>
        <v>#REF!</v>
      </c>
      <c r="M23" s="22" t="str">
        <f t="shared" si="0"/>
        <v/>
      </c>
    </row>
    <row r="24" spans="2:13" ht="24.95" customHeight="1" x14ac:dyDescent="0.2">
      <c r="B24" s="23">
        <v>12</v>
      </c>
      <c r="C24" s="298" t="e">
        <f>IF(#REF!="","",#REF!)</f>
        <v>#REF!</v>
      </c>
      <c r="D24" s="298"/>
      <c r="E24" s="298"/>
      <c r="F24" s="24" t="e">
        <f>IF(#REF!="","",#REF!)</f>
        <v>#REF!</v>
      </c>
      <c r="G24" s="114" t="e">
        <f>IF(#REF!="","",#REF!)</f>
        <v>#REF!</v>
      </c>
      <c r="H24" s="93" t="e">
        <f>#REF!</f>
        <v>#REF!</v>
      </c>
      <c r="I24" s="6" t="e">
        <f>#REF!</f>
        <v>#REF!</v>
      </c>
      <c r="J24" s="6" t="e">
        <f>#REF!</f>
        <v>#REF!</v>
      </c>
      <c r="K24" s="6" t="e">
        <f>#REF!</f>
        <v>#REF!</v>
      </c>
      <c r="L24" s="6" t="e">
        <f>#REF!</f>
        <v>#REF!</v>
      </c>
      <c r="M24" s="22" t="str">
        <f t="shared" si="0"/>
        <v/>
      </c>
    </row>
    <row r="25" spans="2:13" ht="24.95" customHeight="1" x14ac:dyDescent="0.2">
      <c r="B25" s="23">
        <v>13</v>
      </c>
      <c r="C25" s="298" t="e">
        <f>IF(#REF!="","",#REF!)</f>
        <v>#REF!</v>
      </c>
      <c r="D25" s="298"/>
      <c r="E25" s="298"/>
      <c r="F25" s="24" t="e">
        <f>IF(#REF!="","",#REF!)</f>
        <v>#REF!</v>
      </c>
      <c r="G25" s="114" t="e">
        <f>IF(#REF!="","",#REF!)</f>
        <v>#REF!</v>
      </c>
      <c r="H25" s="93" t="e">
        <f>#REF!</f>
        <v>#REF!</v>
      </c>
      <c r="I25" s="6" t="e">
        <f>#REF!</f>
        <v>#REF!</v>
      </c>
      <c r="J25" s="6" t="e">
        <f>#REF!</f>
        <v>#REF!</v>
      </c>
      <c r="K25" s="6" t="e">
        <f>#REF!</f>
        <v>#REF!</v>
      </c>
      <c r="L25" s="6" t="e">
        <f>#REF!</f>
        <v>#REF!</v>
      </c>
      <c r="M25" s="22" t="str">
        <f t="shared" si="0"/>
        <v/>
      </c>
    </row>
    <row r="26" spans="2:13" ht="24.95" customHeight="1" x14ac:dyDescent="0.2">
      <c r="B26" s="23">
        <v>14</v>
      </c>
      <c r="C26" s="298" t="e">
        <f>IF(#REF!="","",#REF!)</f>
        <v>#REF!</v>
      </c>
      <c r="D26" s="298"/>
      <c r="E26" s="298"/>
      <c r="F26" s="24" t="e">
        <f>IF(#REF!="","",#REF!)</f>
        <v>#REF!</v>
      </c>
      <c r="G26" s="114" t="e">
        <f>IF(#REF!="","",#REF!)</f>
        <v>#REF!</v>
      </c>
      <c r="H26" s="93" t="e">
        <f>#REF!</f>
        <v>#REF!</v>
      </c>
      <c r="I26" s="6" t="e">
        <f>#REF!</f>
        <v>#REF!</v>
      </c>
      <c r="J26" s="6" t="e">
        <f>#REF!</f>
        <v>#REF!</v>
      </c>
      <c r="K26" s="6" t="e">
        <f>#REF!</f>
        <v>#REF!</v>
      </c>
      <c r="L26" s="6" t="e">
        <f>#REF!</f>
        <v>#REF!</v>
      </c>
      <c r="M26" s="22" t="str">
        <f t="shared" si="0"/>
        <v/>
      </c>
    </row>
    <row r="27" spans="2:13" ht="24.95" customHeight="1" x14ac:dyDescent="0.2">
      <c r="B27" s="23">
        <v>15</v>
      </c>
      <c r="C27" s="298" t="e">
        <f>IF(#REF!="","",#REF!)</f>
        <v>#REF!</v>
      </c>
      <c r="D27" s="298"/>
      <c r="E27" s="298"/>
      <c r="F27" s="24" t="e">
        <f>IF(#REF!="","",#REF!)</f>
        <v>#REF!</v>
      </c>
      <c r="G27" s="114" t="e">
        <f>IF(#REF!="","",#REF!)</f>
        <v>#REF!</v>
      </c>
      <c r="H27" s="93" t="e">
        <f>#REF!</f>
        <v>#REF!</v>
      </c>
      <c r="I27" s="6" t="e">
        <f>#REF!</f>
        <v>#REF!</v>
      </c>
      <c r="J27" s="6" t="e">
        <f>#REF!</f>
        <v>#REF!</v>
      </c>
      <c r="K27" s="6" t="e">
        <f>#REF!</f>
        <v>#REF!</v>
      </c>
      <c r="L27" s="6" t="e">
        <f>#REF!</f>
        <v>#REF!</v>
      </c>
      <c r="M27" s="22" t="str">
        <f t="shared" si="0"/>
        <v/>
      </c>
    </row>
    <row r="28" spans="2:13" ht="24.95" customHeight="1" x14ac:dyDescent="0.2">
      <c r="B28" s="23">
        <v>16</v>
      </c>
      <c r="C28" s="298" t="e">
        <f>IF(#REF!="","",#REF!)</f>
        <v>#REF!</v>
      </c>
      <c r="D28" s="298"/>
      <c r="E28" s="298"/>
      <c r="F28" s="24" t="e">
        <f>IF(#REF!="","",#REF!)</f>
        <v>#REF!</v>
      </c>
      <c r="G28" s="114" t="e">
        <f>IF(#REF!="","",#REF!)</f>
        <v>#REF!</v>
      </c>
      <c r="H28" s="93" t="e">
        <f>#REF!</f>
        <v>#REF!</v>
      </c>
      <c r="I28" s="6" t="e">
        <f>#REF!</f>
        <v>#REF!</v>
      </c>
      <c r="J28" s="6" t="e">
        <f>#REF!</f>
        <v>#REF!</v>
      </c>
      <c r="K28" s="6" t="e">
        <f>#REF!</f>
        <v>#REF!</v>
      </c>
      <c r="L28" s="6" t="e">
        <f>#REF!</f>
        <v>#REF!</v>
      </c>
      <c r="M28" s="22" t="str">
        <f t="shared" si="0"/>
        <v/>
      </c>
    </row>
    <row r="29" spans="2:13" ht="24.95" customHeight="1" x14ac:dyDescent="0.2">
      <c r="B29" s="23">
        <v>17</v>
      </c>
      <c r="C29" s="298" t="e">
        <f>IF(#REF!="","",#REF!)</f>
        <v>#REF!</v>
      </c>
      <c r="D29" s="298"/>
      <c r="E29" s="298"/>
      <c r="F29" s="24" t="e">
        <f>IF(#REF!="","",#REF!)</f>
        <v>#REF!</v>
      </c>
      <c r="G29" s="114" t="e">
        <f>IF(#REF!="","",#REF!)</f>
        <v>#REF!</v>
      </c>
      <c r="H29" s="93" t="e">
        <f>#REF!</f>
        <v>#REF!</v>
      </c>
      <c r="I29" s="6" t="e">
        <f>#REF!</f>
        <v>#REF!</v>
      </c>
      <c r="J29" s="6" t="e">
        <f>#REF!</f>
        <v>#REF!</v>
      </c>
      <c r="K29" s="6" t="e">
        <f>#REF!</f>
        <v>#REF!</v>
      </c>
      <c r="L29" s="6" t="e">
        <f>#REF!</f>
        <v>#REF!</v>
      </c>
      <c r="M29" s="22" t="str">
        <f t="shared" si="0"/>
        <v/>
      </c>
    </row>
    <row r="30" spans="2:13" ht="24.95" customHeight="1" x14ac:dyDescent="0.2">
      <c r="B30" s="23">
        <v>18</v>
      </c>
      <c r="C30" s="298" t="e">
        <f>IF(#REF!="","",#REF!)</f>
        <v>#REF!</v>
      </c>
      <c r="D30" s="298"/>
      <c r="E30" s="298"/>
      <c r="F30" s="24" t="e">
        <f>IF(#REF!="","",#REF!)</f>
        <v>#REF!</v>
      </c>
      <c r="G30" s="114" t="e">
        <f>IF(#REF!="","",#REF!)</f>
        <v>#REF!</v>
      </c>
      <c r="H30" s="93" t="e">
        <f>#REF!</f>
        <v>#REF!</v>
      </c>
      <c r="I30" s="6" t="e">
        <f>#REF!</f>
        <v>#REF!</v>
      </c>
      <c r="J30" s="6" t="e">
        <f>#REF!</f>
        <v>#REF!</v>
      </c>
      <c r="K30" s="6" t="e">
        <f>#REF!</f>
        <v>#REF!</v>
      </c>
      <c r="L30" s="6" t="e">
        <f>#REF!</f>
        <v>#REF!</v>
      </c>
      <c r="M30" s="22" t="str">
        <f t="shared" si="0"/>
        <v/>
      </c>
    </row>
    <row r="31" spans="2:13" ht="24.95" customHeight="1" x14ac:dyDescent="0.2">
      <c r="B31" s="23">
        <v>19</v>
      </c>
      <c r="C31" s="298" t="e">
        <f>IF(#REF!="","",#REF!)</f>
        <v>#REF!</v>
      </c>
      <c r="D31" s="298"/>
      <c r="E31" s="298"/>
      <c r="F31" s="24" t="e">
        <f>IF(#REF!="","",#REF!)</f>
        <v>#REF!</v>
      </c>
      <c r="G31" s="114" t="e">
        <f>IF(#REF!="","",#REF!)</f>
        <v>#REF!</v>
      </c>
      <c r="H31" s="93" t="e">
        <f>#REF!</f>
        <v>#REF!</v>
      </c>
      <c r="I31" s="6" t="e">
        <f>#REF!</f>
        <v>#REF!</v>
      </c>
      <c r="J31" s="6" t="e">
        <f>#REF!</f>
        <v>#REF!</v>
      </c>
      <c r="K31" s="6" t="e">
        <f>#REF!</f>
        <v>#REF!</v>
      </c>
      <c r="L31" s="6" t="e">
        <f>#REF!</f>
        <v>#REF!</v>
      </c>
      <c r="M31" s="22" t="str">
        <f t="shared" si="0"/>
        <v/>
      </c>
    </row>
    <row r="32" spans="2:13" ht="24.95" customHeight="1" x14ac:dyDescent="0.2">
      <c r="B32" s="23">
        <v>20</v>
      </c>
      <c r="C32" s="298" t="e">
        <f>IF(#REF!="","",#REF!)</f>
        <v>#REF!</v>
      </c>
      <c r="D32" s="298"/>
      <c r="E32" s="298"/>
      <c r="F32" s="24" t="e">
        <f>IF(#REF!="","",#REF!)</f>
        <v>#REF!</v>
      </c>
      <c r="G32" s="114" t="e">
        <f>IF(#REF!="","",#REF!)</f>
        <v>#REF!</v>
      </c>
      <c r="H32" s="93" t="e">
        <f>#REF!</f>
        <v>#REF!</v>
      </c>
      <c r="I32" s="6" t="e">
        <f>#REF!</f>
        <v>#REF!</v>
      </c>
      <c r="J32" s="6" t="e">
        <f>#REF!</f>
        <v>#REF!</v>
      </c>
      <c r="K32" s="6" t="e">
        <f>#REF!</f>
        <v>#REF!</v>
      </c>
      <c r="L32" s="6" t="e">
        <f>#REF!</f>
        <v>#REF!</v>
      </c>
      <c r="M32" s="22" t="str">
        <f t="shared" si="0"/>
        <v/>
      </c>
    </row>
    <row r="33" spans="2:16" ht="24.95" customHeight="1" x14ac:dyDescent="0.2">
      <c r="B33" s="23">
        <v>21</v>
      </c>
      <c r="C33" s="298" t="e">
        <f>IF(#REF!="","",#REF!)</f>
        <v>#REF!</v>
      </c>
      <c r="D33" s="298"/>
      <c r="E33" s="298"/>
      <c r="F33" s="24" t="e">
        <f>IF(#REF!="","",#REF!)</f>
        <v>#REF!</v>
      </c>
      <c r="G33" s="114" t="e">
        <f>IF(#REF!="","",#REF!)</f>
        <v>#REF!</v>
      </c>
      <c r="H33" s="93" t="e">
        <f>#REF!</f>
        <v>#REF!</v>
      </c>
      <c r="I33" s="6" t="e">
        <f>#REF!</f>
        <v>#REF!</v>
      </c>
      <c r="J33" s="6" t="e">
        <f>#REF!</f>
        <v>#REF!</v>
      </c>
      <c r="K33" s="6" t="e">
        <f>#REF!</f>
        <v>#REF!</v>
      </c>
      <c r="L33" s="6" t="e">
        <f>#REF!</f>
        <v>#REF!</v>
      </c>
      <c r="M33" s="22" t="str">
        <f t="shared" si="0"/>
        <v/>
      </c>
    </row>
    <row r="34" spans="2:16" ht="24.95" customHeight="1" x14ac:dyDescent="0.2">
      <c r="B34" s="23">
        <v>22</v>
      </c>
      <c r="C34" s="298" t="e">
        <f>IF(#REF!="","",#REF!)</f>
        <v>#REF!</v>
      </c>
      <c r="D34" s="298"/>
      <c r="E34" s="298"/>
      <c r="F34" s="24" t="e">
        <f>IF(#REF!="","",#REF!)</f>
        <v>#REF!</v>
      </c>
      <c r="G34" s="114" t="e">
        <f>IF(#REF!="","",#REF!)</f>
        <v>#REF!</v>
      </c>
      <c r="H34" s="93" t="e">
        <f>#REF!</f>
        <v>#REF!</v>
      </c>
      <c r="I34" s="6" t="e">
        <f>#REF!</f>
        <v>#REF!</v>
      </c>
      <c r="J34" s="6" t="e">
        <f>#REF!</f>
        <v>#REF!</v>
      </c>
      <c r="K34" s="6" t="e">
        <f>#REF!</f>
        <v>#REF!</v>
      </c>
      <c r="L34" s="6" t="e">
        <f>#REF!</f>
        <v>#REF!</v>
      </c>
      <c r="M34" s="22" t="str">
        <f t="shared" si="0"/>
        <v/>
      </c>
    </row>
    <row r="35" spans="2:16" ht="24.95" customHeight="1" x14ac:dyDescent="0.2">
      <c r="B35" s="23">
        <v>23</v>
      </c>
      <c r="C35" s="298" t="e">
        <f>IF(#REF!="","",#REF!)</f>
        <v>#REF!</v>
      </c>
      <c r="D35" s="298"/>
      <c r="E35" s="298"/>
      <c r="F35" s="24" t="e">
        <f>IF(#REF!="","",#REF!)</f>
        <v>#REF!</v>
      </c>
      <c r="G35" s="114" t="e">
        <f>IF(#REF!="","",#REF!)</f>
        <v>#REF!</v>
      </c>
      <c r="H35" s="93" t="e">
        <f>#REF!</f>
        <v>#REF!</v>
      </c>
      <c r="I35" s="6" t="e">
        <f>#REF!</f>
        <v>#REF!</v>
      </c>
      <c r="J35" s="6" t="e">
        <f>#REF!</f>
        <v>#REF!</v>
      </c>
      <c r="K35" s="6" t="e">
        <f>#REF!</f>
        <v>#REF!</v>
      </c>
      <c r="L35" s="6" t="e">
        <f>#REF!</f>
        <v>#REF!</v>
      </c>
      <c r="M35" s="22" t="str">
        <f t="shared" si="0"/>
        <v/>
      </c>
    </row>
    <row r="36" spans="2:16" ht="24.95" customHeight="1" thickBot="1" x14ac:dyDescent="0.25">
      <c r="B36" s="188">
        <v>24</v>
      </c>
      <c r="C36" s="316" t="e">
        <f>IF(#REF!="","",#REF!)</f>
        <v>#REF!</v>
      </c>
      <c r="D36" s="316"/>
      <c r="E36" s="317"/>
      <c r="F36" s="189" t="e">
        <f>IF(#REF!="","",#REF!)</f>
        <v>#REF!</v>
      </c>
      <c r="G36" s="190" t="e">
        <f>IF(#REF!="","",#REF!)</f>
        <v>#REF!</v>
      </c>
      <c r="H36" s="191" t="e">
        <f>#REF!</f>
        <v>#REF!</v>
      </c>
      <c r="I36" s="192" t="e">
        <f>#REF!</f>
        <v>#REF!</v>
      </c>
      <c r="J36" s="192" t="e">
        <f>#REF!</f>
        <v>#REF!</v>
      </c>
      <c r="K36" s="192" t="e">
        <f>#REF!</f>
        <v>#REF!</v>
      </c>
      <c r="L36" s="192" t="e">
        <f>#REF!</f>
        <v>#REF!</v>
      </c>
      <c r="M36" s="193" t="str">
        <f t="shared" si="0"/>
        <v/>
      </c>
    </row>
    <row r="37" spans="2:16" ht="24" customHeight="1" thickBot="1" x14ac:dyDescent="0.25">
      <c r="B37" s="248" t="s">
        <v>100</v>
      </c>
      <c r="C37" s="194"/>
      <c r="D37" s="194"/>
      <c r="E37" s="194"/>
      <c r="F37" s="229" t="s">
        <v>95</v>
      </c>
      <c r="G37" s="230" t="s">
        <v>95</v>
      </c>
      <c r="H37" s="200" t="e">
        <f>SUM(H13:H36)</f>
        <v>#REF!</v>
      </c>
      <c r="I37" s="195" t="s">
        <v>95</v>
      </c>
      <c r="J37" s="196" t="e">
        <f>SUM(J13:J36)</f>
        <v>#REF!</v>
      </c>
      <c r="K37" s="197" t="e">
        <f>SUM(K13:K36)</f>
        <v>#REF!</v>
      </c>
      <c r="L37" s="198" t="e">
        <f>SUM(L13:L36)</f>
        <v>#REF!</v>
      </c>
      <c r="M37" s="199">
        <f>SUM(M13:M36)</f>
        <v>0</v>
      </c>
    </row>
    <row r="38" spans="2:16" ht="24" customHeight="1" thickBot="1" x14ac:dyDescent="0.25">
      <c r="B38" s="212"/>
      <c r="C38" s="213"/>
      <c r="D38" s="213"/>
      <c r="E38" s="213"/>
      <c r="F38" s="214"/>
      <c r="G38" s="215"/>
      <c r="H38" s="216"/>
      <c r="I38" s="217"/>
      <c r="J38" s="218"/>
      <c r="K38" s="218" t="s">
        <v>98</v>
      </c>
      <c r="L38" s="218">
        <f>'Ex. 2-Team Lead'!I17</f>
        <v>0</v>
      </c>
      <c r="M38" s="219"/>
    </row>
    <row r="39" spans="2:16" ht="24" customHeight="1" thickBot="1" x14ac:dyDescent="0.25">
      <c r="B39" s="220"/>
      <c r="C39" s="221"/>
      <c r="D39" s="222"/>
      <c r="E39" s="223"/>
      <c r="F39" s="223"/>
      <c r="G39" s="223"/>
      <c r="H39" s="224"/>
      <c r="I39" s="225"/>
      <c r="J39" s="225"/>
      <c r="K39" s="225" t="e" cm="1">
        <f t="array" ref="K39">_xlfn.IFS(#REF!="Supplement","SUPPLEMENT INCREASE TO CONTRACT UPPER LIMIT OF COMPENSATION",#REF!="Original","CONTRACT UPPER LIMIT OF COMPENSATION",#REF!="","CONTRACT UPPER LIMIT OF COMPENSATION")</f>
        <v>#REF!</v>
      </c>
      <c r="L39" s="226" t="e">
        <f>SUM(L9:L11,L13:L36,L38)</f>
        <v>#REF!</v>
      </c>
      <c r="M39" s="227"/>
      <c r="N39" s="28"/>
      <c r="O39" s="10"/>
      <c r="P39" s="10"/>
    </row>
    <row r="40" spans="2:16" ht="24" customHeight="1" x14ac:dyDescent="0.2">
      <c r="B40" s="201" t="s">
        <v>101</v>
      </c>
      <c r="C40" s="202"/>
      <c r="D40" s="202"/>
      <c r="E40" s="203"/>
      <c r="F40" s="309"/>
      <c r="G40" s="310"/>
      <c r="H40" s="310"/>
      <c r="I40" s="310"/>
      <c r="J40" s="233"/>
      <c r="K40" s="233" t="s">
        <v>10</v>
      </c>
      <c r="L40" s="7">
        <f>SUMIF($F$9:$F$33,"D/M/WBE",$L$9:$L$33)</f>
        <v>0</v>
      </c>
      <c r="M40" s="22" t="str">
        <f>IFERROR($L40/SUM(L40:L42),"")</f>
        <v/>
      </c>
      <c r="N40" s="1"/>
    </row>
    <row r="41" spans="2:16" ht="24" customHeight="1" x14ac:dyDescent="0.2">
      <c r="B41" s="112" t="s">
        <v>102</v>
      </c>
      <c r="C41" s="113"/>
      <c r="D41" s="113"/>
      <c r="E41" s="204"/>
      <c r="F41" s="311"/>
      <c r="G41" s="312"/>
      <c r="H41" s="312"/>
      <c r="I41" s="312"/>
      <c r="J41" s="233"/>
      <c r="K41" s="233" t="s">
        <v>6</v>
      </c>
      <c r="L41" s="7">
        <f>SUMIF($F$9:$F$33,"VOSB",$L$9:$L$33)</f>
        <v>0</v>
      </c>
      <c r="M41" s="22" t="str">
        <f>IFERROR($L41/SUM(L40:L42),"")</f>
        <v/>
      </c>
      <c r="N41" s="1"/>
    </row>
    <row r="42" spans="2:16" ht="24" customHeight="1" thickBot="1" x14ac:dyDescent="0.25">
      <c r="B42" s="112" t="e" cm="1">
        <f t="array" ref="B42">_xlfn.IFS(#REF!="Original","Est. NTP Date",#REF!="Supplement","Suppl. Est. NTP Date",#REF!="","Est. NTP Date")</f>
        <v>#REF!</v>
      </c>
      <c r="C42" s="113"/>
      <c r="D42" s="113"/>
      <c r="E42" s="204" t="str">
        <f>IF(E41="","",EOMONTH(E41,2)+1)</f>
        <v/>
      </c>
      <c r="F42" s="313"/>
      <c r="G42" s="314"/>
      <c r="H42" s="314"/>
      <c r="I42" s="314"/>
      <c r="J42" s="234"/>
      <c r="K42" s="234" t="s">
        <v>5</v>
      </c>
      <c r="L42" s="8">
        <f>SUMIF($F$9:$F$33,"No Designation",$L$9:$L$33)</f>
        <v>0</v>
      </c>
      <c r="M42" s="108" t="str">
        <f>IFERROR($L42/SUM(L40:L42),"")</f>
        <v/>
      </c>
      <c r="N42" s="1"/>
    </row>
    <row r="43" spans="2:16" ht="24" customHeight="1" x14ac:dyDescent="0.2">
      <c r="B43" s="112" t="s">
        <v>103</v>
      </c>
      <c r="C43" s="113"/>
      <c r="D43" s="113"/>
      <c r="E43" s="236"/>
      <c r="F43" s="315"/>
      <c r="G43" s="315"/>
      <c r="H43" s="315"/>
      <c r="I43" s="315"/>
      <c r="J43" s="235"/>
      <c r="K43" s="235"/>
      <c r="L43" s="207"/>
      <c r="M43" s="208"/>
      <c r="N43" s="1"/>
    </row>
    <row r="44" spans="2:16" ht="24" customHeight="1" x14ac:dyDescent="0.2">
      <c r="B44" s="112" t="s">
        <v>104</v>
      </c>
      <c r="C44" s="113"/>
      <c r="D44" s="113"/>
      <c r="E44" s="241" t="str">
        <f>IFERROR(EOMONTH(EDATE(E42,E43-1),0),"")</f>
        <v/>
      </c>
      <c r="F44" s="238"/>
      <c r="G44" s="238"/>
      <c r="H44" s="238"/>
      <c r="I44" s="238"/>
      <c r="J44" s="238"/>
      <c r="K44" s="237"/>
      <c r="L44" s="238"/>
      <c r="M44" s="239"/>
      <c r="N44" s="1"/>
    </row>
    <row r="45" spans="2:16" ht="24" customHeight="1" x14ac:dyDescent="0.2">
      <c r="B45" s="112" t="s">
        <v>105</v>
      </c>
      <c r="C45" s="113"/>
      <c r="D45" s="113"/>
      <c r="E45" s="250" t="e">
        <f>IF(AND(E43&gt;=60,OR(#REF!="DSE",#REF!="Design Corridor Manager")),DATE(YEAR(E41)+10,MONTH(E41),DAY(E41)-1),IFERROR(IF(#REF!="","Select 'Contract Type' on Info tab",IF(#REF!="DSE",EDATE(E44,60),IF(#REF!="Design Corridor Manager",EDATE(E44,60),IF(#REF!="DSE Upon Request",EDATE(E44,24),IF(#REF!="CM",EDATE(E44,24),IF(#REF!="CM Upon Request",EDATE(E44,24),IF(#REF!="Construction Corridor Manager",EDATE(E44,24),IF(#REF!="Geotechnical Svcs Upon Req",EDATE(E44,24),IF(#REF!="Program Management",EDATE(E44,24),IF(#REF!="Surveying &amp; Land Acquisition Svcs",EDATE(E44,60),IF(#REF!="Utilities Upon Request",EDATE(E44,24),IF(#REF!="Other - Upon Request",EDATE(E44,24))))))))))))),""))</f>
        <v>#REF!</v>
      </c>
      <c r="F45" s="238"/>
      <c r="G45" s="238"/>
      <c r="H45" s="238"/>
      <c r="I45" s="238"/>
      <c r="J45" s="238"/>
      <c r="K45" s="237"/>
      <c r="L45" s="238"/>
      <c r="M45" s="239"/>
      <c r="N45" s="1"/>
    </row>
    <row r="46" spans="2:16" ht="3" customHeight="1" thickBot="1" x14ac:dyDescent="0.25">
      <c r="B46" s="205"/>
      <c r="C46" s="206"/>
      <c r="D46" s="206"/>
      <c r="E46" s="240"/>
      <c r="F46" s="206"/>
      <c r="G46" s="209"/>
      <c r="H46" s="240"/>
      <c r="I46" s="209"/>
      <c r="J46" s="209"/>
      <c r="K46" s="209"/>
      <c r="L46" s="210"/>
      <c r="M46" s="211"/>
    </row>
  </sheetData>
  <sheetProtection algorithmName="SHA-512" hashValue="pmPcKIvDeAa3863E0ZY1UdOuMFNoF/KvRB/sjiC58OVBtnC2hJsBD/L9qPlN6R9obfv72ynjSJR08EB5fXzwsQ==" saltValue="oiVwtXGFFd1MkUUF4JDaXw==" spinCount="100000" sheet="1"/>
  <mergeCells count="37">
    <mergeCell ref="F40:I40"/>
    <mergeCell ref="F41:I41"/>
    <mergeCell ref="F42:I42"/>
    <mergeCell ref="F43:I43"/>
    <mergeCell ref="C29:E29"/>
    <mergeCell ref="C35:E35"/>
    <mergeCell ref="C36:E36"/>
    <mergeCell ref="C18:E18"/>
    <mergeCell ref="C31:E31"/>
    <mergeCell ref="C32:E32"/>
    <mergeCell ref="C33:E33"/>
    <mergeCell ref="C34:E34"/>
    <mergeCell ref="B3:M3"/>
    <mergeCell ref="B8:E8"/>
    <mergeCell ref="C9:E9"/>
    <mergeCell ref="C10:E10"/>
    <mergeCell ref="C12:E12"/>
    <mergeCell ref="B4:D4"/>
    <mergeCell ref="E4:M4"/>
    <mergeCell ref="E5:M5"/>
    <mergeCell ref="C11:E11"/>
    <mergeCell ref="C13:E13"/>
    <mergeCell ref="C30:E30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14:E14"/>
    <mergeCell ref="C15:E15"/>
    <mergeCell ref="C16:E16"/>
    <mergeCell ref="C17:E17"/>
  </mergeCells>
  <dataValidations count="1">
    <dataValidation allowBlank="1" showInputMessage="1" prompt="The Est. NTP Date may be manually entered per the PM's discretion." sqref="E42" xr:uid="{9110DCD6-327E-4310-B212-591FCE961F61}"/>
  </dataValidations>
  <printOptions horizontalCentered="1"/>
  <pageMargins left="0.25" right="0.25" top="0.25" bottom="0.25" header="0" footer="0"/>
  <pageSetup scale="69" orientation="portrait" r:id="rId1"/>
  <headerFooter scaleWithDoc="0">
    <oddFooter>&amp;LRev. 11/2025&amp;RDate: 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DCEAF-F6CA-4829-B2D6-B3E4AE70F3D4}">
  <sheetPr codeName="Sheet16">
    <tabColor theme="9"/>
  </sheetPr>
  <dimension ref="A1:AC38"/>
  <sheetViews>
    <sheetView showGridLines="0" zoomScaleNormal="100" zoomScaleSheetLayoutView="100" workbookViewId="0">
      <pane xSplit="2" ySplit="7" topLeftCell="C8" activePane="bottomRight" state="frozen"/>
      <selection activeCell="F6" sqref="F6:I6"/>
      <selection pane="topRight" activeCell="F6" sqref="F6:I6"/>
      <selection pane="bottomLeft" activeCell="F6" sqref="F6:I6"/>
      <selection pane="bottomRight" activeCell="C19" sqref="C19"/>
    </sheetView>
  </sheetViews>
  <sheetFormatPr defaultColWidth="9.140625" defaultRowHeight="15" x14ac:dyDescent="0.2"/>
  <cols>
    <col min="1" max="1" width="8.85546875" style="3" customWidth="1"/>
    <col min="2" max="2" width="20.7109375" style="14" customWidth="1"/>
    <col min="3" max="3" width="22.7109375" style="14" customWidth="1"/>
    <col min="4" max="29" width="22.7109375" style="3" customWidth="1"/>
    <col min="30" max="16384" width="9.140625" style="3"/>
  </cols>
  <sheetData>
    <row r="1" spans="2:29" ht="20.100000000000001" customHeight="1" x14ac:dyDescent="0.2">
      <c r="B1" s="29"/>
      <c r="C1" s="29"/>
      <c r="G1" s="20" t="s">
        <v>22</v>
      </c>
    </row>
    <row r="2" spans="2:29" ht="20.100000000000001" customHeight="1" x14ac:dyDescent="0.2">
      <c r="B2" s="29"/>
      <c r="C2" s="29"/>
      <c r="G2" s="19" t="s">
        <v>70</v>
      </c>
    </row>
    <row r="3" spans="2:29" ht="12.75" customHeight="1" x14ac:dyDescent="0.2">
      <c r="C3" s="26" t="s">
        <v>39</v>
      </c>
      <c r="D3" s="27" t="s">
        <v>39</v>
      </c>
      <c r="G3" s="4"/>
    </row>
    <row r="4" spans="2:29" ht="21" customHeight="1" x14ac:dyDescent="0.25">
      <c r="C4" s="15"/>
      <c r="G4" s="2" t="e">
        <f>IF(#REF!="","Contract No.: Info Sheet tab incomplete","Contract No.: "&amp;#REF!)</f>
        <v>#REF!</v>
      </c>
    </row>
    <row r="5" spans="2:29" ht="21" customHeight="1" x14ac:dyDescent="0.25">
      <c r="B5" s="16"/>
      <c r="C5" s="17"/>
      <c r="G5" s="2" t="e">
        <f>IF(#REF!="","Consultant: Info Sheet tab incomplete","Consultant: "&amp;#REF!)</f>
        <v>#REF!</v>
      </c>
    </row>
    <row r="6" spans="2:29" ht="16.5" thickBot="1" x14ac:dyDescent="0.3">
      <c r="B6" s="30"/>
      <c r="C6" s="30"/>
      <c r="G6" s="73"/>
    </row>
    <row r="7" spans="2:29" ht="24.75" customHeight="1" x14ac:dyDescent="0.2">
      <c r="B7" s="51" t="s">
        <v>41</v>
      </c>
      <c r="C7" s="32" t="s">
        <v>44</v>
      </c>
      <c r="D7" s="42" t="s">
        <v>36</v>
      </c>
      <c r="E7" s="37" t="s">
        <v>37</v>
      </c>
      <c r="F7" s="42" t="s">
        <v>45</v>
      </c>
      <c r="G7" s="37" t="s">
        <v>46</v>
      </c>
      <c r="H7" s="70" t="s">
        <v>47</v>
      </c>
      <c r="I7" s="37" t="s">
        <v>48</v>
      </c>
      <c r="J7" s="37" t="s">
        <v>49</v>
      </c>
      <c r="K7" s="42" t="s">
        <v>50</v>
      </c>
      <c r="L7" s="37" t="s">
        <v>51</v>
      </c>
      <c r="M7" s="70" t="s">
        <v>52</v>
      </c>
      <c r="N7" s="37" t="s">
        <v>53</v>
      </c>
      <c r="O7" s="37" t="s">
        <v>54</v>
      </c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7" t="s">
        <v>60</v>
      </c>
      <c r="V7" s="37" t="s">
        <v>61</v>
      </c>
      <c r="W7" s="37" t="s">
        <v>62</v>
      </c>
      <c r="X7" s="37" t="s">
        <v>63</v>
      </c>
      <c r="Y7" s="37" t="s">
        <v>64</v>
      </c>
      <c r="Z7" s="37" t="s">
        <v>65</v>
      </c>
      <c r="AA7" s="37" t="s">
        <v>66</v>
      </c>
      <c r="AB7" s="37" t="s">
        <v>67</v>
      </c>
      <c r="AC7" s="37" t="s">
        <v>68</v>
      </c>
    </row>
    <row r="8" spans="2:29" ht="24.75" customHeight="1" x14ac:dyDescent="0.2">
      <c r="B8" s="52" t="s">
        <v>30</v>
      </c>
      <c r="C8" s="33" t="s">
        <v>72</v>
      </c>
      <c r="D8" s="43" t="s">
        <v>11</v>
      </c>
      <c r="E8" s="38" t="s">
        <v>11</v>
      </c>
      <c r="F8" s="43" t="s">
        <v>11</v>
      </c>
      <c r="G8" s="38" t="s">
        <v>11</v>
      </c>
      <c r="H8" s="90" t="s">
        <v>11</v>
      </c>
      <c r="I8" s="38" t="s">
        <v>11</v>
      </c>
      <c r="J8" s="38" t="s">
        <v>11</v>
      </c>
      <c r="K8" s="38" t="s">
        <v>11</v>
      </c>
      <c r="L8" s="38" t="s">
        <v>11</v>
      </c>
      <c r="M8" s="38" t="s">
        <v>11</v>
      </c>
      <c r="N8" s="38" t="s">
        <v>11</v>
      </c>
      <c r="O8" s="38" t="s">
        <v>11</v>
      </c>
      <c r="P8" s="38" t="s">
        <v>11</v>
      </c>
      <c r="Q8" s="38" t="s">
        <v>11</v>
      </c>
      <c r="R8" s="38" t="s">
        <v>11</v>
      </c>
      <c r="S8" s="38" t="s">
        <v>11</v>
      </c>
      <c r="T8" s="38" t="s">
        <v>11</v>
      </c>
      <c r="U8" s="38" t="s">
        <v>11</v>
      </c>
      <c r="V8" s="38" t="s">
        <v>11</v>
      </c>
      <c r="W8" s="38" t="s">
        <v>11</v>
      </c>
      <c r="X8" s="38" t="s">
        <v>11</v>
      </c>
      <c r="Y8" s="38" t="s">
        <v>11</v>
      </c>
      <c r="Z8" s="38" t="s">
        <v>11</v>
      </c>
      <c r="AA8" s="38" t="s">
        <v>11</v>
      </c>
      <c r="AB8" s="38" t="s">
        <v>11</v>
      </c>
      <c r="AC8" s="38" t="s">
        <v>11</v>
      </c>
    </row>
    <row r="9" spans="2:29" ht="24.75" customHeight="1" x14ac:dyDescent="0.2">
      <c r="B9" s="52" t="s">
        <v>9</v>
      </c>
      <c r="C9" s="34" t="s">
        <v>11</v>
      </c>
      <c r="D9" s="44" t="s">
        <v>11</v>
      </c>
      <c r="E9" s="44" t="s">
        <v>11</v>
      </c>
      <c r="F9" s="44" t="s">
        <v>11</v>
      </c>
      <c r="G9" s="39" t="s">
        <v>11</v>
      </c>
      <c r="H9" s="91" t="s">
        <v>11</v>
      </c>
      <c r="I9" s="44" t="s">
        <v>11</v>
      </c>
      <c r="J9" s="44" t="s">
        <v>11</v>
      </c>
      <c r="K9" s="44" t="s">
        <v>11</v>
      </c>
      <c r="L9" s="39" t="s">
        <v>11</v>
      </c>
      <c r="M9" s="44" t="s">
        <v>11</v>
      </c>
      <c r="N9" s="44" t="s">
        <v>11</v>
      </c>
      <c r="O9" s="44" t="s">
        <v>11</v>
      </c>
      <c r="P9" s="44" t="s">
        <v>11</v>
      </c>
      <c r="Q9" s="39" t="s">
        <v>11</v>
      </c>
      <c r="R9" s="44" t="s">
        <v>11</v>
      </c>
      <c r="S9" s="44" t="s">
        <v>11</v>
      </c>
      <c r="T9" s="44" t="s">
        <v>11</v>
      </c>
      <c r="U9" s="44" t="s">
        <v>11</v>
      </c>
      <c r="V9" s="39" t="s">
        <v>11</v>
      </c>
      <c r="W9" s="44" t="s">
        <v>11</v>
      </c>
      <c r="X9" s="44" t="s">
        <v>11</v>
      </c>
      <c r="Y9" s="44" t="s">
        <v>11</v>
      </c>
      <c r="Z9" s="44" t="s">
        <v>11</v>
      </c>
      <c r="AA9" s="39" t="s">
        <v>11</v>
      </c>
      <c r="AB9" s="44" t="s">
        <v>11</v>
      </c>
      <c r="AC9" s="39" t="s">
        <v>11</v>
      </c>
    </row>
    <row r="10" spans="2:29" ht="24.75" customHeight="1" x14ac:dyDescent="0.2">
      <c r="B10" s="52" t="s">
        <v>13</v>
      </c>
      <c r="C10" s="86" t="s">
        <v>11</v>
      </c>
      <c r="D10" s="86" t="s">
        <v>11</v>
      </c>
      <c r="E10" s="86" t="s">
        <v>11</v>
      </c>
      <c r="F10" s="89" t="s">
        <v>11</v>
      </c>
      <c r="G10" s="87" t="s">
        <v>11</v>
      </c>
      <c r="H10" s="92" t="s">
        <v>11</v>
      </c>
      <c r="I10" s="86" t="s">
        <v>11</v>
      </c>
      <c r="J10" s="86" t="s">
        <v>11</v>
      </c>
      <c r="K10" s="86" t="s">
        <v>11</v>
      </c>
      <c r="L10" s="87" t="s">
        <v>11</v>
      </c>
      <c r="M10" s="86" t="s">
        <v>11</v>
      </c>
      <c r="N10" s="86" t="s">
        <v>11</v>
      </c>
      <c r="O10" s="86" t="s">
        <v>11</v>
      </c>
      <c r="P10" s="86" t="s">
        <v>11</v>
      </c>
      <c r="Q10" s="87" t="s">
        <v>11</v>
      </c>
      <c r="R10" s="86" t="s">
        <v>11</v>
      </c>
      <c r="S10" s="86" t="s">
        <v>11</v>
      </c>
      <c r="T10" s="86" t="s">
        <v>11</v>
      </c>
      <c r="U10" s="86" t="s">
        <v>11</v>
      </c>
      <c r="V10" s="87" t="s">
        <v>11</v>
      </c>
      <c r="W10" s="86" t="s">
        <v>11</v>
      </c>
      <c r="X10" s="86" t="s">
        <v>11</v>
      </c>
      <c r="Y10" s="86" t="s">
        <v>11</v>
      </c>
      <c r="Z10" s="86" t="s">
        <v>11</v>
      </c>
      <c r="AA10" s="87" t="s">
        <v>11</v>
      </c>
      <c r="AB10" s="86" t="s">
        <v>11</v>
      </c>
      <c r="AC10" s="87" t="s">
        <v>11</v>
      </c>
    </row>
    <row r="11" spans="2:29" s="50" customFormat="1" ht="24.75" customHeight="1" x14ac:dyDescent="0.2">
      <c r="B11" s="88" t="s">
        <v>42</v>
      </c>
      <c r="C11" s="79">
        <v>1000</v>
      </c>
      <c r="D11" s="80">
        <v>1</v>
      </c>
      <c r="E11" s="81"/>
      <c r="F11" s="80"/>
      <c r="G11" s="81"/>
      <c r="H11" s="82"/>
      <c r="I11" s="81"/>
      <c r="J11" s="81"/>
      <c r="K11" s="80"/>
      <c r="L11" s="81"/>
      <c r="M11" s="82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</row>
    <row r="12" spans="2:29" ht="24.75" customHeight="1" x14ac:dyDescent="0.2">
      <c r="B12" s="52" t="s">
        <v>1</v>
      </c>
      <c r="C12" s="35">
        <v>1000000</v>
      </c>
      <c r="D12" s="45">
        <v>200000</v>
      </c>
      <c r="E12" s="40">
        <v>50000</v>
      </c>
      <c r="F12" s="45">
        <v>500000</v>
      </c>
      <c r="G12" s="40">
        <v>0</v>
      </c>
      <c r="H12" s="71">
        <v>0</v>
      </c>
      <c r="I12" s="40">
        <v>0</v>
      </c>
      <c r="J12" s="40">
        <v>0</v>
      </c>
      <c r="K12" s="45">
        <v>0</v>
      </c>
      <c r="L12" s="40">
        <v>0</v>
      </c>
      <c r="M12" s="71">
        <v>0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</row>
    <row r="13" spans="2:29" ht="24.75" customHeight="1" x14ac:dyDescent="0.2">
      <c r="B13" s="52" t="s">
        <v>23</v>
      </c>
      <c r="C13" s="47" t="e">
        <f>#REF!</f>
        <v>#REF!</v>
      </c>
      <c r="D13" s="48" t="e">
        <f>$C$13</f>
        <v>#REF!</v>
      </c>
      <c r="E13" s="49" t="e">
        <f t="shared" ref="E13:AC13" si="0">$C$13</f>
        <v>#REF!</v>
      </c>
      <c r="F13" s="48" t="e">
        <f t="shared" si="0"/>
        <v>#REF!</v>
      </c>
      <c r="G13" s="49" t="e">
        <f t="shared" si="0"/>
        <v>#REF!</v>
      </c>
      <c r="H13" s="74" t="e">
        <f t="shared" si="0"/>
        <v>#REF!</v>
      </c>
      <c r="I13" s="49" t="e">
        <f t="shared" si="0"/>
        <v>#REF!</v>
      </c>
      <c r="J13" s="49" t="e">
        <f t="shared" si="0"/>
        <v>#REF!</v>
      </c>
      <c r="K13" s="48" t="e">
        <f t="shared" si="0"/>
        <v>#REF!</v>
      </c>
      <c r="L13" s="49" t="e">
        <f t="shared" si="0"/>
        <v>#REF!</v>
      </c>
      <c r="M13" s="74" t="e">
        <f t="shared" si="0"/>
        <v>#REF!</v>
      </c>
      <c r="N13" s="49" t="e">
        <f t="shared" si="0"/>
        <v>#REF!</v>
      </c>
      <c r="O13" s="49" t="e">
        <f t="shared" si="0"/>
        <v>#REF!</v>
      </c>
      <c r="P13" s="49" t="e">
        <f t="shared" si="0"/>
        <v>#REF!</v>
      </c>
      <c r="Q13" s="49" t="e">
        <f t="shared" si="0"/>
        <v>#REF!</v>
      </c>
      <c r="R13" s="49" t="e">
        <f t="shared" si="0"/>
        <v>#REF!</v>
      </c>
      <c r="S13" s="49" t="e">
        <f t="shared" si="0"/>
        <v>#REF!</v>
      </c>
      <c r="T13" s="49" t="e">
        <f t="shared" si="0"/>
        <v>#REF!</v>
      </c>
      <c r="U13" s="49" t="e">
        <f t="shared" si="0"/>
        <v>#REF!</v>
      </c>
      <c r="V13" s="49" t="e">
        <f t="shared" si="0"/>
        <v>#REF!</v>
      </c>
      <c r="W13" s="49" t="e">
        <f t="shared" si="0"/>
        <v>#REF!</v>
      </c>
      <c r="X13" s="49" t="e">
        <f t="shared" si="0"/>
        <v>#REF!</v>
      </c>
      <c r="Y13" s="49" t="e">
        <f t="shared" si="0"/>
        <v>#REF!</v>
      </c>
      <c r="Z13" s="49" t="e">
        <f t="shared" si="0"/>
        <v>#REF!</v>
      </c>
      <c r="AA13" s="49" t="e">
        <f t="shared" si="0"/>
        <v>#REF!</v>
      </c>
      <c r="AB13" s="49" t="e">
        <f t="shared" si="0"/>
        <v>#REF!</v>
      </c>
      <c r="AC13" s="49" t="e">
        <f t="shared" si="0"/>
        <v>#REF!</v>
      </c>
    </row>
    <row r="14" spans="2:29" ht="24.75" customHeight="1" x14ac:dyDescent="0.2">
      <c r="B14" s="52" t="s">
        <v>24</v>
      </c>
      <c r="C14" s="36" t="e">
        <f t="shared" ref="C14:AC14" si="1">C12*C13</f>
        <v>#REF!</v>
      </c>
      <c r="D14" s="46" t="e">
        <f t="shared" si="1"/>
        <v>#REF!</v>
      </c>
      <c r="E14" s="41" t="e">
        <f t="shared" si="1"/>
        <v>#REF!</v>
      </c>
      <c r="F14" s="46" t="e">
        <f t="shared" si="1"/>
        <v>#REF!</v>
      </c>
      <c r="G14" s="41" t="e">
        <f t="shared" si="1"/>
        <v>#REF!</v>
      </c>
      <c r="H14" s="72" t="e">
        <f t="shared" si="1"/>
        <v>#REF!</v>
      </c>
      <c r="I14" s="41" t="e">
        <f t="shared" si="1"/>
        <v>#REF!</v>
      </c>
      <c r="J14" s="41" t="e">
        <f t="shared" si="1"/>
        <v>#REF!</v>
      </c>
      <c r="K14" s="46" t="e">
        <f t="shared" si="1"/>
        <v>#REF!</v>
      </c>
      <c r="L14" s="41" t="e">
        <f t="shared" si="1"/>
        <v>#REF!</v>
      </c>
      <c r="M14" s="72" t="e">
        <f t="shared" si="1"/>
        <v>#REF!</v>
      </c>
      <c r="N14" s="41" t="e">
        <f t="shared" si="1"/>
        <v>#REF!</v>
      </c>
      <c r="O14" s="41" t="e">
        <f t="shared" si="1"/>
        <v>#REF!</v>
      </c>
      <c r="P14" s="41" t="e">
        <f t="shared" si="1"/>
        <v>#REF!</v>
      </c>
      <c r="Q14" s="41" t="e">
        <f t="shared" si="1"/>
        <v>#REF!</v>
      </c>
      <c r="R14" s="41" t="e">
        <f t="shared" si="1"/>
        <v>#REF!</v>
      </c>
      <c r="S14" s="41" t="e">
        <f t="shared" si="1"/>
        <v>#REF!</v>
      </c>
      <c r="T14" s="41" t="e">
        <f t="shared" si="1"/>
        <v>#REF!</v>
      </c>
      <c r="U14" s="41" t="e">
        <f t="shared" si="1"/>
        <v>#REF!</v>
      </c>
      <c r="V14" s="41" t="e">
        <f t="shared" si="1"/>
        <v>#REF!</v>
      </c>
      <c r="W14" s="41" t="e">
        <f t="shared" si="1"/>
        <v>#REF!</v>
      </c>
      <c r="X14" s="41" t="e">
        <f t="shared" si="1"/>
        <v>#REF!</v>
      </c>
      <c r="Y14" s="41" t="e">
        <f t="shared" si="1"/>
        <v>#REF!</v>
      </c>
      <c r="Z14" s="41" t="e">
        <f t="shared" si="1"/>
        <v>#REF!</v>
      </c>
      <c r="AA14" s="41" t="e">
        <f t="shared" si="1"/>
        <v>#REF!</v>
      </c>
      <c r="AB14" s="41" t="e">
        <f t="shared" si="1"/>
        <v>#REF!</v>
      </c>
      <c r="AC14" s="41" t="e">
        <f t="shared" si="1"/>
        <v>#REF!</v>
      </c>
    </row>
    <row r="15" spans="2:29" ht="24.75" customHeight="1" x14ac:dyDescent="0.2">
      <c r="B15" s="52" t="s">
        <v>2</v>
      </c>
      <c r="C15" s="35"/>
      <c r="D15" s="45"/>
      <c r="E15" s="40"/>
      <c r="F15" s="45"/>
      <c r="G15" s="40"/>
      <c r="H15" s="71"/>
      <c r="I15" s="40"/>
      <c r="J15" s="40"/>
      <c r="K15" s="45"/>
      <c r="L15" s="40"/>
      <c r="M15" s="71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2:29" ht="24.75" customHeight="1" x14ac:dyDescent="0.2">
      <c r="B16" s="52" t="s">
        <v>3</v>
      </c>
      <c r="C16" s="35"/>
      <c r="D16" s="46"/>
      <c r="E16" s="41"/>
      <c r="F16" s="46"/>
      <c r="G16" s="41"/>
      <c r="H16" s="72"/>
      <c r="I16" s="41"/>
      <c r="J16" s="41"/>
      <c r="K16" s="46"/>
      <c r="L16" s="41"/>
      <c r="M16" s="72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</row>
    <row r="17" spans="1:29" ht="24.75" customHeight="1" x14ac:dyDescent="0.2">
      <c r="B17" s="53" t="s">
        <v>43</v>
      </c>
      <c r="C17" s="35"/>
      <c r="D17" s="83"/>
      <c r="E17" s="84"/>
      <c r="F17" s="83"/>
      <c r="G17" s="84"/>
      <c r="H17" s="85"/>
      <c r="I17" s="84"/>
      <c r="J17" s="84"/>
      <c r="K17" s="83"/>
      <c r="L17" s="84"/>
      <c r="M17" s="85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</row>
    <row r="18" spans="1:29" ht="24.75" customHeight="1" x14ac:dyDescent="0.2">
      <c r="B18" s="52" t="s">
        <v>33</v>
      </c>
      <c r="C18" s="36" t="e">
        <f t="shared" ref="C18:AC18" si="2">SUM(C14:C17)</f>
        <v>#REF!</v>
      </c>
      <c r="D18" s="46" t="e">
        <f t="shared" si="2"/>
        <v>#REF!</v>
      </c>
      <c r="E18" s="41" t="e">
        <f t="shared" si="2"/>
        <v>#REF!</v>
      </c>
      <c r="F18" s="46" t="e">
        <f t="shared" si="2"/>
        <v>#REF!</v>
      </c>
      <c r="G18" s="41" t="e">
        <f t="shared" si="2"/>
        <v>#REF!</v>
      </c>
      <c r="H18" s="72" t="e">
        <f t="shared" si="2"/>
        <v>#REF!</v>
      </c>
      <c r="I18" s="41" t="e">
        <f t="shared" si="2"/>
        <v>#REF!</v>
      </c>
      <c r="J18" s="41" t="e">
        <f t="shared" si="2"/>
        <v>#REF!</v>
      </c>
      <c r="K18" s="46" t="e">
        <f t="shared" si="2"/>
        <v>#REF!</v>
      </c>
      <c r="L18" s="41" t="e">
        <f t="shared" si="2"/>
        <v>#REF!</v>
      </c>
      <c r="M18" s="72" t="e">
        <f t="shared" si="2"/>
        <v>#REF!</v>
      </c>
      <c r="N18" s="41" t="e">
        <f t="shared" si="2"/>
        <v>#REF!</v>
      </c>
      <c r="O18" s="41" t="e">
        <f t="shared" si="2"/>
        <v>#REF!</v>
      </c>
      <c r="P18" s="41" t="e">
        <f t="shared" si="2"/>
        <v>#REF!</v>
      </c>
      <c r="Q18" s="41" t="e">
        <f t="shared" si="2"/>
        <v>#REF!</v>
      </c>
      <c r="R18" s="41" t="e">
        <f t="shared" si="2"/>
        <v>#REF!</v>
      </c>
      <c r="S18" s="41" t="e">
        <f t="shared" si="2"/>
        <v>#REF!</v>
      </c>
      <c r="T18" s="41" t="e">
        <f t="shared" si="2"/>
        <v>#REF!</v>
      </c>
      <c r="U18" s="41" t="e">
        <f t="shared" si="2"/>
        <v>#REF!</v>
      </c>
      <c r="V18" s="41" t="e">
        <f t="shared" si="2"/>
        <v>#REF!</v>
      </c>
      <c r="W18" s="41" t="e">
        <f t="shared" si="2"/>
        <v>#REF!</v>
      </c>
      <c r="X18" s="41" t="e">
        <f t="shared" si="2"/>
        <v>#REF!</v>
      </c>
      <c r="Y18" s="41" t="e">
        <f t="shared" si="2"/>
        <v>#REF!</v>
      </c>
      <c r="Z18" s="41" t="e">
        <f t="shared" si="2"/>
        <v>#REF!</v>
      </c>
      <c r="AA18" s="41" t="e">
        <f t="shared" si="2"/>
        <v>#REF!</v>
      </c>
      <c r="AB18" s="41" t="e">
        <f t="shared" si="2"/>
        <v>#REF!</v>
      </c>
      <c r="AC18" s="41" t="e">
        <f t="shared" si="2"/>
        <v>#REF!</v>
      </c>
    </row>
    <row r="19" spans="1:29" ht="24.75" customHeight="1" thickBot="1" x14ac:dyDescent="0.25">
      <c r="B19" s="54" t="s">
        <v>34</v>
      </c>
      <c r="C19" s="75">
        <f>IF(C11&lt;&gt;"",C12/C11,"")</f>
        <v>1000</v>
      </c>
      <c r="D19" s="75">
        <f t="shared" ref="D19:AC19" si="3">IF(D11&lt;&gt;"",D12/D11,"")</f>
        <v>200000</v>
      </c>
      <c r="E19" s="75" t="str">
        <f t="shared" si="3"/>
        <v/>
      </c>
      <c r="F19" s="76" t="str">
        <f t="shared" si="3"/>
        <v/>
      </c>
      <c r="G19" s="77" t="str">
        <f t="shared" si="3"/>
        <v/>
      </c>
      <c r="H19" s="78" t="str">
        <f t="shared" si="3"/>
        <v/>
      </c>
      <c r="I19" s="75" t="str">
        <f t="shared" si="3"/>
        <v/>
      </c>
      <c r="J19" s="75" t="str">
        <f t="shared" si="3"/>
        <v/>
      </c>
      <c r="K19" s="76" t="str">
        <f t="shared" si="3"/>
        <v/>
      </c>
      <c r="L19" s="77" t="str">
        <f t="shared" si="3"/>
        <v/>
      </c>
      <c r="M19" s="78" t="str">
        <f t="shared" si="3"/>
        <v/>
      </c>
      <c r="N19" s="75" t="str">
        <f t="shared" si="3"/>
        <v/>
      </c>
      <c r="O19" s="75" t="str">
        <f t="shared" si="3"/>
        <v/>
      </c>
      <c r="P19" s="75" t="str">
        <f t="shared" si="3"/>
        <v/>
      </c>
      <c r="Q19" s="77" t="str">
        <f t="shared" si="3"/>
        <v/>
      </c>
      <c r="R19" s="75" t="str">
        <f t="shared" si="3"/>
        <v/>
      </c>
      <c r="S19" s="75" t="str">
        <f t="shared" si="3"/>
        <v/>
      </c>
      <c r="T19" s="75" t="str">
        <f t="shared" si="3"/>
        <v/>
      </c>
      <c r="U19" s="75" t="str">
        <f t="shared" si="3"/>
        <v/>
      </c>
      <c r="V19" s="77" t="str">
        <f t="shared" si="3"/>
        <v/>
      </c>
      <c r="W19" s="75" t="str">
        <f t="shared" si="3"/>
        <v/>
      </c>
      <c r="X19" s="75" t="str">
        <f t="shared" si="3"/>
        <v/>
      </c>
      <c r="Y19" s="75" t="str">
        <f t="shared" si="3"/>
        <v/>
      </c>
      <c r="Z19" s="75" t="str">
        <f t="shared" si="3"/>
        <v/>
      </c>
      <c r="AA19" s="77" t="str">
        <f t="shared" si="3"/>
        <v/>
      </c>
      <c r="AB19" s="75" t="str">
        <f t="shared" si="3"/>
        <v/>
      </c>
      <c r="AC19" s="77" t="str">
        <f t="shared" si="3"/>
        <v/>
      </c>
    </row>
    <row r="20" spans="1:29" ht="11.25" customHeight="1" thickBot="1" x14ac:dyDescent="0.25">
      <c r="B20" s="69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</row>
    <row r="21" spans="1:29" ht="24.75" customHeight="1" x14ac:dyDescent="0.2">
      <c r="B21" s="25"/>
      <c r="C21" s="31"/>
      <c r="D21" s="56"/>
      <c r="E21" s="61" t="s">
        <v>73</v>
      </c>
      <c r="F21" s="62" t="s">
        <v>7</v>
      </c>
      <c r="G21" s="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</row>
    <row r="22" spans="1:29" s="14" customFormat="1" ht="24.75" customHeight="1" x14ac:dyDescent="0.2">
      <c r="A22" s="3"/>
      <c r="D22" s="55" t="s">
        <v>10</v>
      </c>
      <c r="E22" s="63">
        <f>SUMIFS($C$18:$AC$18,$C$9:$AC$9,"D/M/WBE")</f>
        <v>0</v>
      </c>
      <c r="F22" s="64" t="e">
        <f>E22/E25</f>
        <v>#REF!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9" s="14" customFormat="1" ht="24.75" customHeight="1" x14ac:dyDescent="0.2">
      <c r="A23" s="3"/>
      <c r="D23" s="58" t="s">
        <v>6</v>
      </c>
      <c r="E23" s="57">
        <f>SUMIFS($C$18:$AC$18,$C$9:$AC$9,"VOSB")</f>
        <v>0</v>
      </c>
      <c r="F23" s="65" t="e">
        <f>E23/E25</f>
        <v>#REF!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9" s="14" customFormat="1" ht="24.75" customHeight="1" x14ac:dyDescent="0.2">
      <c r="A24" s="3"/>
      <c r="D24" s="59" t="s">
        <v>5</v>
      </c>
      <c r="E24" s="63">
        <f>SUMIFS($C$18:$AC$18,$C$9:$AC$9,"Non-D/M/WBE/VOSB")</f>
        <v>0</v>
      </c>
      <c r="F24" s="66" t="e">
        <f>E24/E25</f>
        <v>#REF!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9" s="14" customFormat="1" ht="24.75" customHeight="1" thickBot="1" x14ac:dyDescent="0.25">
      <c r="A25" s="3"/>
      <c r="D25" s="60" t="s">
        <v>0</v>
      </c>
      <c r="E25" s="67" t="e">
        <f>SUM(C18:AC18)</f>
        <v>#REF!</v>
      </c>
      <c r="F25" s="68" t="e">
        <f>SUM(F22:F24)</f>
        <v>#REF!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9" s="14" customFormat="1" ht="24.75" hidden="1" customHeight="1" x14ac:dyDescent="0.2">
      <c r="A26" s="3"/>
      <c r="B26" s="18"/>
      <c r="D26" s="1"/>
      <c r="E26" s="1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9" hidden="1" x14ac:dyDescent="0.2">
      <c r="A27" s="13" t="s">
        <v>11</v>
      </c>
      <c r="B27" s="4" t="s">
        <v>11</v>
      </c>
      <c r="C27" s="14" t="s">
        <v>11</v>
      </c>
      <c r="D27" s="14" t="s">
        <v>11</v>
      </c>
      <c r="E27" s="1" t="s">
        <v>11</v>
      </c>
    </row>
    <row r="28" spans="1:29" hidden="1" x14ac:dyDescent="0.2">
      <c r="A28" s="13">
        <v>2.5</v>
      </c>
      <c r="B28" s="4" t="s">
        <v>14</v>
      </c>
      <c r="C28" s="14" t="s">
        <v>71</v>
      </c>
      <c r="D28" s="14" t="s">
        <v>25</v>
      </c>
      <c r="E28" s="1" t="s">
        <v>10</v>
      </c>
    </row>
    <row r="29" spans="1:29" hidden="1" x14ac:dyDescent="0.2">
      <c r="A29" s="13">
        <v>2.8</v>
      </c>
      <c r="B29" s="4" t="s">
        <v>15</v>
      </c>
      <c r="C29" s="14" t="s">
        <v>72</v>
      </c>
      <c r="D29" s="14" t="s">
        <v>26</v>
      </c>
      <c r="E29" s="1" t="s">
        <v>6</v>
      </c>
    </row>
    <row r="30" spans="1:29" hidden="1" x14ac:dyDescent="0.2">
      <c r="B30" s="4" t="s">
        <v>16</v>
      </c>
      <c r="E30" s="1" t="s">
        <v>5</v>
      </c>
    </row>
    <row r="31" spans="1:29" hidden="1" x14ac:dyDescent="0.2">
      <c r="B31" s="4" t="s">
        <v>17</v>
      </c>
    </row>
    <row r="32" spans="1:29" hidden="1" x14ac:dyDescent="0.2">
      <c r="B32" s="4" t="s">
        <v>18</v>
      </c>
    </row>
    <row r="33" spans="2:2" hidden="1" x14ac:dyDescent="0.2">
      <c r="B33" s="4" t="s">
        <v>19</v>
      </c>
    </row>
    <row r="34" spans="2:2" hidden="1" x14ac:dyDescent="0.2">
      <c r="B34" s="4" t="s">
        <v>20</v>
      </c>
    </row>
    <row r="35" spans="2:2" hidden="1" x14ac:dyDescent="0.2">
      <c r="B35" s="4" t="s">
        <v>21</v>
      </c>
    </row>
    <row r="36" spans="2:2" x14ac:dyDescent="0.2">
      <c r="B36" s="3"/>
    </row>
    <row r="37" spans="2:2" x14ac:dyDescent="0.2">
      <c r="B37" s="3"/>
    </row>
    <row r="38" spans="2:2" x14ac:dyDescent="0.2">
      <c r="B38" s="3"/>
    </row>
  </sheetData>
  <sheetProtection selectLockedCells="1"/>
  <protectedRanges>
    <protectedRange sqref="C9:AC9" name="Data_2_1"/>
  </protectedRanges>
  <dataValidations disablePrompts="1" count="4">
    <dataValidation type="list" allowBlank="1" showInputMessage="1" showErrorMessage="1" sqref="C8" xr:uid="{A011EA42-54D4-4BEE-92E8-8769B7323BAE}">
      <formula1>$C$27:$C$29</formula1>
    </dataValidation>
    <dataValidation type="list" allowBlank="1" showInputMessage="1" showErrorMessage="1" sqref="D8:AC8" xr:uid="{AE758D17-388F-408B-97DF-CA23D149E9ED}">
      <formula1>$D$27:$D$29</formula1>
    </dataValidation>
    <dataValidation type="list" error="Must enter YES or NO" sqref="C9:AC9" xr:uid="{81903FFA-5822-4BF6-B385-C8E6BBBCEC9E}">
      <formula1>$E$27:$E$30</formula1>
    </dataValidation>
    <dataValidation type="list" allowBlank="1" showInputMessage="1" showErrorMessage="1" sqref="C10:AC10" xr:uid="{3611BF1A-2155-4E8C-9341-9B05274E6918}">
      <formula1>$B$27:$B$35</formula1>
    </dataValidation>
  </dataValidations>
  <pageMargins left="0.25" right="0.25" top="0.25" bottom="0.5" header="0.1" footer="0.25"/>
  <pageSetup fitToHeight="2" orientation="landscape" horizontalDpi="300" verticalDpi="300" r:id="rId1"/>
  <headerFooter scaleWithDoc="0">
    <oddFooter>&amp;LRev. 11/2022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EBEB98D99F549AB121DADA4CFE6EC" ma:contentTypeVersion="7" ma:contentTypeDescription="Create a new document." ma:contentTypeScope="" ma:versionID="042fe1157c8bd5ee16b33d264f6afa3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f5b52f0c9528d07f36bbd39b155833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5627CEB-0FCE-4AB9-B0B9-E7DFA8AD85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0E4A0-1DE5-4FC7-B12F-89FDF145EF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898393-FC16-445F-BE7F-0E1A5F35EDF5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Instructions</vt:lpstr>
      <vt:lpstr>Ex. 1</vt:lpstr>
      <vt:lpstr>Ex. 2</vt:lpstr>
      <vt:lpstr>Ex. 2-Team Lead</vt:lpstr>
      <vt:lpstr>Ex. 5-Project Team Summary</vt:lpstr>
      <vt:lpstr>Ex. 4&amp;5 Alt.</vt:lpstr>
      <vt:lpstr>'Ex. 1'!Print_Area</vt:lpstr>
      <vt:lpstr>'Ex. 2'!Print_Area</vt:lpstr>
      <vt:lpstr>'Ex. 2-Team Lead'!Print_Area</vt:lpstr>
      <vt:lpstr>'Ex. 4&amp;5 Alt.'!Print_Area</vt:lpstr>
      <vt:lpstr>'Ex. 5-Project Team Summary'!Print_Area</vt:lpstr>
      <vt:lpstr>Instructions!Print_Area</vt:lpstr>
      <vt:lpstr>'Ex. 1'!Print_Titles</vt:lpstr>
      <vt:lpstr>'Ex. 2'!Print_Titles</vt:lpstr>
      <vt:lpstr>'Ex. 2-Team Lead'!Print_Titles</vt:lpstr>
      <vt:lpstr>'Ex. 4&amp;5 Alt.'!Print_Titles</vt:lpstr>
      <vt:lpstr>'Ex. 5-Project Team Summary'!Print_Titles</vt:lpstr>
    </vt:vector>
  </TitlesOfParts>
  <Company>ISTHA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Dainis, John</cp:lastModifiedBy>
  <cp:lastPrinted>2026-01-21T16:52:40Z</cp:lastPrinted>
  <dcterms:created xsi:type="dcterms:W3CDTF">2005-12-05T16:37:45Z</dcterms:created>
  <dcterms:modified xsi:type="dcterms:W3CDTF">2026-01-27T17:22:11Z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0x010100F60EBEB98D99F549AB121DADA4CFE6EC</vt:lpwstr>
  </property>
</Properties>
</file>