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C:\Users\jdainis\Desktop\"/>
    </mc:Choice>
  </mc:AlternateContent>
  <xr:revisionPtr revIDLastSave="0" documentId="13_ncr:1_{BCDA7D9B-B2F6-4E23-9E85-031EEA05939C}" xr6:coauthVersionLast="36" xr6:coauthVersionMax="36" xr10:uidLastSave="{00000000-0000-0000-0000-000000000000}"/>
  <bookViews>
    <workbookView xWindow="0" yWindow="0" windowWidth="28800" windowHeight="11625" activeTab="1" xr2:uid="{00000000-000D-0000-FFFF-FFFF00000000}"/>
  </bookViews>
  <sheets>
    <sheet name="Blank-Single" sheetId="4" r:id="rId1"/>
    <sheet name="Blank-JV-Team" sheetId="5" r:id="rId2"/>
    <sheet name="Example-Single" sheetId="10" r:id="rId3"/>
    <sheet name="Example-JV-Team" sheetId="11" r:id="rId4"/>
    <sheet name="Instructions" sheetId="2" r:id="rId5"/>
  </sheets>
  <definedNames>
    <definedName name="_Toc521406185" localSheetId="4">Instructions!$A$1</definedName>
    <definedName name="_Toc521406186" localSheetId="4">Instructions!$A$42</definedName>
    <definedName name="_xlnm.Print_Area" localSheetId="1">'Blank-JV-Team'!$B$1:$E$148</definedName>
    <definedName name="_xlnm.Print_Area" localSheetId="0">'Blank-Single'!$B$1:$E$134</definedName>
    <definedName name="_xlnm.Print_Area" localSheetId="3">'Example-JV-Team'!$B$1:$E$148</definedName>
    <definedName name="_xlnm.Print_Area" localSheetId="2">'Example-Single'!$B$1:$E$134</definedName>
    <definedName name="_xlnm.Print_Area" localSheetId="4">Instructions!$A$1:$J$40</definedName>
    <definedName name="_xlnm.Print_Titles" localSheetId="1">'Blank-JV-Team'!$5:$5</definedName>
    <definedName name="_xlnm.Print_Titles" localSheetId="0">'Blank-Single'!$5:$5</definedName>
    <definedName name="_xlnm.Print_Titles" localSheetId="3">'Example-JV-Team'!$5:$5</definedName>
    <definedName name="_xlnm.Print_Titles" localSheetId="2">'Example-Single'!$5:$5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0" i="11" l="1"/>
  <c r="D8" i="11"/>
  <c r="D10" i="5"/>
  <c r="D8" i="5"/>
  <c r="C10" i="11" l="1"/>
  <c r="C8" i="11"/>
  <c r="C10" i="5"/>
  <c r="C8" i="5"/>
  <c r="B148" i="11" l="1"/>
  <c r="B142" i="11"/>
  <c r="B136" i="11"/>
  <c r="B130" i="11"/>
  <c r="B124" i="11"/>
  <c r="B118" i="11"/>
  <c r="B112" i="11"/>
  <c r="B106" i="11"/>
  <c r="B100" i="11"/>
  <c r="B94" i="11"/>
  <c r="B88" i="11"/>
  <c r="B82" i="11"/>
  <c r="B76" i="11"/>
  <c r="B70" i="11"/>
  <c r="B64" i="11"/>
  <c r="B58" i="11"/>
  <c r="B52" i="11"/>
  <c r="B46" i="11"/>
  <c r="B40" i="11"/>
  <c r="B34" i="11"/>
  <c r="B28" i="11"/>
  <c r="B23" i="11"/>
  <c r="B18" i="11"/>
  <c r="B148" i="5"/>
  <c r="B142" i="5"/>
  <c r="B136" i="5"/>
  <c r="B130" i="5"/>
  <c r="B124" i="5"/>
  <c r="B118" i="5"/>
  <c r="B112" i="5"/>
  <c r="B106" i="5"/>
  <c r="B100" i="5"/>
  <c r="B94" i="5"/>
  <c r="B88" i="5"/>
  <c r="B82" i="5"/>
  <c r="B76" i="5"/>
  <c r="B70" i="5"/>
  <c r="B64" i="5"/>
  <c r="B58" i="5"/>
  <c r="B52" i="5"/>
  <c r="B46" i="5"/>
  <c r="B40" i="5"/>
  <c r="B34" i="5"/>
  <c r="B28" i="5"/>
  <c r="B23" i="5"/>
  <c r="B18" i="5"/>
  <c r="B134" i="10"/>
  <c r="B128" i="10"/>
  <c r="B122" i="10"/>
  <c r="B116" i="10"/>
  <c r="B110" i="10"/>
  <c r="B104" i="10"/>
  <c r="B98" i="10"/>
  <c r="B92" i="10"/>
  <c r="B86" i="10"/>
  <c r="B80" i="10"/>
  <c r="B74" i="10"/>
  <c r="B68" i="10"/>
  <c r="B62" i="10"/>
  <c r="B56" i="10"/>
  <c r="B50" i="10"/>
  <c r="B44" i="10"/>
  <c r="B38" i="10"/>
  <c r="B32" i="10"/>
  <c r="B26" i="10"/>
  <c r="B20" i="10"/>
  <c r="B14" i="10"/>
  <c r="B134" i="4"/>
  <c r="B128" i="4"/>
  <c r="B122" i="4"/>
  <c r="B116" i="4"/>
  <c r="B110" i="4"/>
  <c r="B104" i="4"/>
  <c r="B98" i="4"/>
  <c r="B92" i="4"/>
  <c r="B86" i="4"/>
  <c r="B80" i="4"/>
  <c r="B74" i="4"/>
  <c r="B68" i="4"/>
  <c r="B62" i="4"/>
  <c r="B56" i="4"/>
  <c r="B50" i="4"/>
  <c r="B44" i="4"/>
  <c r="B38" i="4"/>
  <c r="B32" i="4"/>
  <c r="B26" i="4"/>
  <c r="B20" i="4"/>
  <c r="B14" i="4"/>
  <c r="D147" i="11" l="1"/>
  <c r="C147" i="11"/>
  <c r="E147" i="11" s="1"/>
  <c r="E146" i="11"/>
  <c r="E145" i="11"/>
  <c r="E144" i="11"/>
  <c r="D141" i="11"/>
  <c r="C141" i="11"/>
  <c r="E141" i="11" s="1"/>
  <c r="E140" i="11"/>
  <c r="E139" i="11"/>
  <c r="E138" i="11"/>
  <c r="E135" i="11"/>
  <c r="D135" i="11"/>
  <c r="C135" i="11"/>
  <c r="E134" i="11"/>
  <c r="E133" i="11"/>
  <c r="E132" i="11"/>
  <c r="E129" i="11"/>
  <c r="D129" i="11"/>
  <c r="C129" i="11"/>
  <c r="E128" i="11"/>
  <c r="E127" i="11"/>
  <c r="E126" i="11"/>
  <c r="D123" i="11"/>
  <c r="C123" i="11"/>
  <c r="E123" i="11" s="1"/>
  <c r="E122" i="11"/>
  <c r="E121" i="11"/>
  <c r="E120" i="11"/>
  <c r="D117" i="11"/>
  <c r="C117" i="11"/>
  <c r="E117" i="11" s="1"/>
  <c r="E116" i="11"/>
  <c r="E115" i="11"/>
  <c r="E114" i="11"/>
  <c r="D111" i="11"/>
  <c r="E111" i="11" s="1"/>
  <c r="C111" i="11"/>
  <c r="E110" i="11"/>
  <c r="E109" i="11"/>
  <c r="E108" i="11"/>
  <c r="E105" i="11"/>
  <c r="D105" i="11"/>
  <c r="C105" i="11"/>
  <c r="E104" i="11"/>
  <c r="E103" i="11"/>
  <c r="E102" i="11"/>
  <c r="D99" i="11"/>
  <c r="C99" i="11"/>
  <c r="E99" i="11" s="1"/>
  <c r="E98" i="11"/>
  <c r="E97" i="11"/>
  <c r="E96" i="11"/>
  <c r="E93" i="11"/>
  <c r="D93" i="11"/>
  <c r="C93" i="11"/>
  <c r="E92" i="11"/>
  <c r="E91" i="11"/>
  <c r="E90" i="11"/>
  <c r="E87" i="11"/>
  <c r="D87" i="11"/>
  <c r="C87" i="11"/>
  <c r="E86" i="11"/>
  <c r="E85" i="11"/>
  <c r="E84" i="11"/>
  <c r="E81" i="11"/>
  <c r="D81" i="11"/>
  <c r="C81" i="11"/>
  <c r="E80" i="11"/>
  <c r="E79" i="11"/>
  <c r="E78" i="11"/>
  <c r="D75" i="11"/>
  <c r="C75" i="11"/>
  <c r="E75" i="11" s="1"/>
  <c r="E74" i="11"/>
  <c r="E73" i="11"/>
  <c r="E72" i="11"/>
  <c r="D69" i="11"/>
  <c r="C69" i="11"/>
  <c r="E69" i="11" s="1"/>
  <c r="E68" i="11"/>
  <c r="E67" i="11"/>
  <c r="E66" i="11"/>
  <c r="D63" i="11"/>
  <c r="C63" i="11"/>
  <c r="E62" i="11"/>
  <c r="E61" i="11"/>
  <c r="E60" i="11"/>
  <c r="D57" i="11"/>
  <c r="C57" i="11"/>
  <c r="E57" i="11" s="1"/>
  <c r="E56" i="11"/>
  <c r="E55" i="11"/>
  <c r="E54" i="11"/>
  <c r="D51" i="11"/>
  <c r="C51" i="11"/>
  <c r="E51" i="11" s="1"/>
  <c r="E50" i="11"/>
  <c r="E49" i="11"/>
  <c r="E48" i="11"/>
  <c r="D45" i="11"/>
  <c r="C45" i="11"/>
  <c r="E44" i="11"/>
  <c r="E43" i="11"/>
  <c r="E42" i="11"/>
  <c r="E39" i="11"/>
  <c r="D39" i="11"/>
  <c r="C39" i="11"/>
  <c r="E38" i="11"/>
  <c r="E37" i="11"/>
  <c r="E36" i="11"/>
  <c r="E33" i="11"/>
  <c r="D33" i="11"/>
  <c r="C33" i="11"/>
  <c r="E32" i="11"/>
  <c r="E31" i="11"/>
  <c r="E30" i="11"/>
  <c r="D27" i="11"/>
  <c r="C27" i="11"/>
  <c r="E27" i="11" s="1"/>
  <c r="E26" i="11"/>
  <c r="E25" i="11"/>
  <c r="D22" i="11"/>
  <c r="C22" i="11"/>
  <c r="E22" i="11" s="1"/>
  <c r="E21" i="11"/>
  <c r="E20" i="11"/>
  <c r="D17" i="11"/>
  <c r="C17" i="11"/>
  <c r="E17" i="11" s="1"/>
  <c r="E16" i="11"/>
  <c r="E15" i="11"/>
  <c r="E12" i="11"/>
  <c r="E11" i="11"/>
  <c r="D133" i="10"/>
  <c r="E133" i="10" s="1"/>
  <c r="C133" i="10"/>
  <c r="E132" i="10"/>
  <c r="E131" i="10"/>
  <c r="E130" i="10"/>
  <c r="E127" i="10"/>
  <c r="D127" i="10"/>
  <c r="C127" i="10"/>
  <c r="E126" i="10"/>
  <c r="E125" i="10"/>
  <c r="E124" i="10"/>
  <c r="D121" i="10"/>
  <c r="C121" i="10"/>
  <c r="E121" i="10" s="1"/>
  <c r="E120" i="10"/>
  <c r="E119" i="10"/>
  <c r="E118" i="10"/>
  <c r="D115" i="10"/>
  <c r="C115" i="10"/>
  <c r="E115" i="10" s="1"/>
  <c r="E114" i="10"/>
  <c r="E113" i="10"/>
  <c r="E112" i="10"/>
  <c r="D109" i="10"/>
  <c r="E109" i="10" s="1"/>
  <c r="C109" i="10"/>
  <c r="E108" i="10"/>
  <c r="E107" i="10"/>
  <c r="E106" i="10"/>
  <c r="E103" i="10"/>
  <c r="D103" i="10"/>
  <c r="C103" i="10"/>
  <c r="E102" i="10"/>
  <c r="E101" i="10"/>
  <c r="E100" i="10"/>
  <c r="D97" i="10"/>
  <c r="C97" i="10"/>
  <c r="E97" i="10" s="1"/>
  <c r="E96" i="10"/>
  <c r="E95" i="10"/>
  <c r="E94" i="10"/>
  <c r="D91" i="10"/>
  <c r="C91" i="10"/>
  <c r="E91" i="10" s="1"/>
  <c r="E90" i="10"/>
  <c r="E89" i="10"/>
  <c r="E88" i="10"/>
  <c r="D85" i="10"/>
  <c r="E85" i="10" s="1"/>
  <c r="C85" i="10"/>
  <c r="E84" i="10"/>
  <c r="E83" i="10"/>
  <c r="E82" i="10"/>
  <c r="E79" i="10"/>
  <c r="D79" i="10"/>
  <c r="C79" i="10"/>
  <c r="E78" i="10"/>
  <c r="E77" i="10"/>
  <c r="E76" i="10"/>
  <c r="D73" i="10"/>
  <c r="C73" i="10"/>
  <c r="E73" i="10" s="1"/>
  <c r="E72" i="10"/>
  <c r="E71" i="10"/>
  <c r="E70" i="10"/>
  <c r="D67" i="10"/>
  <c r="C67" i="10"/>
  <c r="E67" i="10" s="1"/>
  <c r="E66" i="10"/>
  <c r="E65" i="10"/>
  <c r="E64" i="10"/>
  <c r="D61" i="10"/>
  <c r="C61" i="10"/>
  <c r="E60" i="10"/>
  <c r="E59" i="10"/>
  <c r="E58" i="10"/>
  <c r="D55" i="10"/>
  <c r="C55" i="10"/>
  <c r="E55" i="10" s="1"/>
  <c r="E54" i="10"/>
  <c r="E53" i="10"/>
  <c r="E52" i="10"/>
  <c r="D49" i="10"/>
  <c r="C49" i="10"/>
  <c r="E49" i="10" s="1"/>
  <c r="E48" i="10"/>
  <c r="E47" i="10"/>
  <c r="E46" i="10"/>
  <c r="D43" i="10"/>
  <c r="C43" i="10"/>
  <c r="E42" i="10"/>
  <c r="E41" i="10"/>
  <c r="E40" i="10"/>
  <c r="D37" i="10"/>
  <c r="E37" i="10" s="1"/>
  <c r="C37" i="10"/>
  <c r="E36" i="10"/>
  <c r="E35" i="10"/>
  <c r="E34" i="10"/>
  <c r="D31" i="10"/>
  <c r="C31" i="10"/>
  <c r="E31" i="10" s="1"/>
  <c r="E30" i="10"/>
  <c r="E29" i="10"/>
  <c r="E28" i="10"/>
  <c r="D25" i="10"/>
  <c r="C25" i="10"/>
  <c r="E25" i="10" s="1"/>
  <c r="E24" i="10"/>
  <c r="E23" i="10"/>
  <c r="E22" i="10"/>
  <c r="D19" i="10"/>
  <c r="C19" i="10"/>
  <c r="E18" i="10"/>
  <c r="E17" i="10"/>
  <c r="E16" i="10"/>
  <c r="E12" i="10"/>
  <c r="E11" i="10"/>
  <c r="E10" i="10"/>
  <c r="E8" i="10"/>
  <c r="E63" i="11" l="1"/>
  <c r="E45" i="11"/>
  <c r="E10" i="11"/>
  <c r="E8" i="11"/>
  <c r="C9" i="11"/>
  <c r="D9" i="11"/>
  <c r="D13" i="11" s="1"/>
  <c r="D6" i="11" s="1"/>
  <c r="E19" i="10"/>
  <c r="E43" i="10"/>
  <c r="E61" i="10"/>
  <c r="D9" i="10"/>
  <c r="D13" i="10" s="1"/>
  <c r="D6" i="10" s="1"/>
  <c r="C9" i="10"/>
  <c r="D147" i="5"/>
  <c r="C147" i="5"/>
  <c r="E147" i="5" s="1"/>
  <c r="E146" i="5"/>
  <c r="E145" i="5"/>
  <c r="E144" i="5"/>
  <c r="D141" i="5"/>
  <c r="C141" i="5"/>
  <c r="E140" i="5"/>
  <c r="E139" i="5"/>
  <c r="E138" i="5"/>
  <c r="D135" i="5"/>
  <c r="C135" i="5"/>
  <c r="E134" i="5"/>
  <c r="E133" i="5"/>
  <c r="E132" i="5"/>
  <c r="D129" i="5"/>
  <c r="E129" i="5" s="1"/>
  <c r="C129" i="5"/>
  <c r="E128" i="5"/>
  <c r="E127" i="5"/>
  <c r="E126" i="5"/>
  <c r="D123" i="5"/>
  <c r="E123" i="5" s="1"/>
  <c r="C123" i="5"/>
  <c r="E122" i="5"/>
  <c r="E121" i="5"/>
  <c r="E120" i="5"/>
  <c r="D117" i="5"/>
  <c r="C117" i="5"/>
  <c r="E116" i="5"/>
  <c r="E115" i="5"/>
  <c r="E114" i="5"/>
  <c r="D111" i="5"/>
  <c r="C111" i="5"/>
  <c r="E110" i="5"/>
  <c r="E109" i="5"/>
  <c r="E108" i="5"/>
  <c r="D105" i="5"/>
  <c r="C105" i="5"/>
  <c r="E104" i="5"/>
  <c r="E103" i="5"/>
  <c r="E102" i="5"/>
  <c r="D99" i="5"/>
  <c r="C99" i="5"/>
  <c r="E99" i="5" s="1"/>
  <c r="E98" i="5"/>
  <c r="E97" i="5"/>
  <c r="E96" i="5"/>
  <c r="D93" i="5"/>
  <c r="C93" i="5"/>
  <c r="E93" i="5" s="1"/>
  <c r="E92" i="5"/>
  <c r="E91" i="5"/>
  <c r="E90" i="5"/>
  <c r="D87" i="5"/>
  <c r="C87" i="5"/>
  <c r="E86" i="5"/>
  <c r="E85" i="5"/>
  <c r="E84" i="5"/>
  <c r="D81" i="5"/>
  <c r="C81" i="5"/>
  <c r="E80" i="5"/>
  <c r="E79" i="5"/>
  <c r="E78" i="5"/>
  <c r="D75" i="5"/>
  <c r="C75" i="5"/>
  <c r="E74" i="5"/>
  <c r="E73" i="5"/>
  <c r="E72" i="5"/>
  <c r="D69" i="5"/>
  <c r="C69" i="5"/>
  <c r="E69" i="5" s="1"/>
  <c r="E68" i="5"/>
  <c r="E67" i="5"/>
  <c r="E66" i="5"/>
  <c r="D63" i="5"/>
  <c r="C63" i="5"/>
  <c r="E63" i="5" s="1"/>
  <c r="E62" i="5"/>
  <c r="E61" i="5"/>
  <c r="E60" i="5"/>
  <c r="D57" i="5"/>
  <c r="C57" i="5"/>
  <c r="E56" i="5"/>
  <c r="E55" i="5"/>
  <c r="E54" i="5"/>
  <c r="D51" i="5"/>
  <c r="E51" i="5" s="1"/>
  <c r="C51" i="5"/>
  <c r="E50" i="5"/>
  <c r="E49" i="5"/>
  <c r="E48" i="5"/>
  <c r="D45" i="5"/>
  <c r="E45" i="5" s="1"/>
  <c r="C45" i="5"/>
  <c r="E44" i="5"/>
  <c r="E43" i="5"/>
  <c r="E42" i="5"/>
  <c r="D39" i="5"/>
  <c r="C39" i="5"/>
  <c r="E38" i="5"/>
  <c r="E37" i="5"/>
  <c r="E36" i="5"/>
  <c r="D27" i="5"/>
  <c r="C27" i="5"/>
  <c r="E26" i="5"/>
  <c r="E25" i="5"/>
  <c r="D22" i="5"/>
  <c r="C22" i="5"/>
  <c r="E22" i="5" s="1"/>
  <c r="E21" i="5"/>
  <c r="E20" i="5"/>
  <c r="D133" i="4"/>
  <c r="C133" i="4"/>
  <c r="E132" i="4"/>
  <c r="E131" i="4"/>
  <c r="E130" i="4"/>
  <c r="D127" i="4"/>
  <c r="C127" i="4"/>
  <c r="E126" i="4"/>
  <c r="E125" i="4"/>
  <c r="E124" i="4"/>
  <c r="D121" i="4"/>
  <c r="C121" i="4"/>
  <c r="E120" i="4"/>
  <c r="E119" i="4"/>
  <c r="E118" i="4"/>
  <c r="D115" i="4"/>
  <c r="C115" i="4"/>
  <c r="E114" i="4"/>
  <c r="E113" i="4"/>
  <c r="E112" i="4"/>
  <c r="D109" i="4"/>
  <c r="C109" i="4"/>
  <c r="E108" i="4"/>
  <c r="E107" i="4"/>
  <c r="E106" i="4"/>
  <c r="D103" i="4"/>
  <c r="C103" i="4"/>
  <c r="E102" i="4"/>
  <c r="E101" i="4"/>
  <c r="E100" i="4"/>
  <c r="D97" i="4"/>
  <c r="C97" i="4"/>
  <c r="E96" i="4"/>
  <c r="E95" i="4"/>
  <c r="E94" i="4"/>
  <c r="D91" i="4"/>
  <c r="C91" i="4"/>
  <c r="E90" i="4"/>
  <c r="E89" i="4"/>
  <c r="E88" i="4"/>
  <c r="D85" i="4"/>
  <c r="C85" i="4"/>
  <c r="E84" i="4"/>
  <c r="E83" i="4"/>
  <c r="E82" i="4"/>
  <c r="D79" i="4"/>
  <c r="C79" i="4"/>
  <c r="E78" i="4"/>
  <c r="E77" i="4"/>
  <c r="E76" i="4"/>
  <c r="D73" i="4"/>
  <c r="C73" i="4"/>
  <c r="E72" i="4"/>
  <c r="E71" i="4"/>
  <c r="E70" i="4"/>
  <c r="D67" i="4"/>
  <c r="C67" i="4"/>
  <c r="E66" i="4"/>
  <c r="E65" i="4"/>
  <c r="E64" i="4"/>
  <c r="D61" i="4"/>
  <c r="C61" i="4"/>
  <c r="E60" i="4"/>
  <c r="E59" i="4"/>
  <c r="E58" i="4"/>
  <c r="D55" i="4"/>
  <c r="C55" i="4"/>
  <c r="E54" i="4"/>
  <c r="E53" i="4"/>
  <c r="E52" i="4"/>
  <c r="D49" i="4"/>
  <c r="C49" i="4"/>
  <c r="E48" i="4"/>
  <c r="E47" i="4"/>
  <c r="E46" i="4"/>
  <c r="D43" i="4"/>
  <c r="C43" i="4"/>
  <c r="E42" i="4"/>
  <c r="E41" i="4"/>
  <c r="E40" i="4"/>
  <c r="D37" i="4"/>
  <c r="C37" i="4"/>
  <c r="E36" i="4"/>
  <c r="E35" i="4"/>
  <c r="E34" i="4"/>
  <c r="D31" i="4"/>
  <c r="C31" i="4"/>
  <c r="E30" i="4"/>
  <c r="E29" i="4"/>
  <c r="E28" i="4"/>
  <c r="D25" i="4"/>
  <c r="C25" i="4"/>
  <c r="E24" i="4"/>
  <c r="E23" i="4"/>
  <c r="E22" i="4"/>
  <c r="E9" i="11" l="1"/>
  <c r="C13" i="11"/>
  <c r="C13" i="10"/>
  <c r="E9" i="10"/>
  <c r="E39" i="5"/>
  <c r="E117" i="5"/>
  <c r="E111" i="5"/>
  <c r="E105" i="5"/>
  <c r="E87" i="5"/>
  <c r="E81" i="5"/>
  <c r="E75" i="5"/>
  <c r="E141" i="5"/>
  <c r="E27" i="5"/>
  <c r="E57" i="5"/>
  <c r="E135" i="5"/>
  <c r="E121" i="4"/>
  <c r="E73" i="4"/>
  <c r="E133" i="4"/>
  <c r="E31" i="4"/>
  <c r="E91" i="4"/>
  <c r="E109" i="4"/>
  <c r="E43" i="4"/>
  <c r="E115" i="4"/>
  <c r="E127" i="4"/>
  <c r="E103" i="4"/>
  <c r="E97" i="4"/>
  <c r="E85" i="4"/>
  <c r="E79" i="4"/>
  <c r="E67" i="4"/>
  <c r="E61" i="4"/>
  <c r="E55" i="4"/>
  <c r="E49" i="4"/>
  <c r="E37" i="4"/>
  <c r="E25" i="4"/>
  <c r="C148" i="11" l="1"/>
  <c r="C100" i="11"/>
  <c r="C52" i="11"/>
  <c r="C142" i="11"/>
  <c r="C136" i="11"/>
  <c r="C88" i="11"/>
  <c r="C40" i="11"/>
  <c r="C130" i="11"/>
  <c r="C82" i="11"/>
  <c r="C34" i="11"/>
  <c r="E13" i="11"/>
  <c r="C6" i="11"/>
  <c r="E6" i="11" s="1"/>
  <c r="C124" i="11"/>
  <c r="C76" i="11"/>
  <c r="C28" i="11"/>
  <c r="C23" i="11"/>
  <c r="C18" i="11"/>
  <c r="C46" i="11"/>
  <c r="C118" i="11"/>
  <c r="C70" i="11"/>
  <c r="C112" i="11"/>
  <c r="C64" i="11"/>
  <c r="C106" i="11"/>
  <c r="C58" i="11"/>
  <c r="C94" i="11"/>
  <c r="C134" i="10"/>
  <c r="C86" i="10"/>
  <c r="C38" i="10"/>
  <c r="C128" i="10"/>
  <c r="C80" i="10"/>
  <c r="C32" i="10"/>
  <c r="C122" i="10"/>
  <c r="C74" i="10"/>
  <c r="C26" i="10"/>
  <c r="C6" i="10"/>
  <c r="E6" i="10" s="1"/>
  <c r="C116" i="10"/>
  <c r="C20" i="10"/>
  <c r="C44" i="10"/>
  <c r="C68" i="10"/>
  <c r="C110" i="10"/>
  <c r="C62" i="10"/>
  <c r="C14" i="10"/>
  <c r="C104" i="10"/>
  <c r="C56" i="10"/>
  <c r="C98" i="10"/>
  <c r="C50" i="10"/>
  <c r="E13" i="10"/>
  <c r="C92" i="10"/>
  <c r="E94" i="11" l="1"/>
  <c r="E46" i="11"/>
  <c r="E130" i="11"/>
  <c r="E82" i="11"/>
  <c r="E34" i="11"/>
  <c r="E136" i="11"/>
  <c r="E124" i="11"/>
  <c r="E76" i="11"/>
  <c r="E28" i="11"/>
  <c r="E23" i="11"/>
  <c r="E18" i="11"/>
  <c r="E88" i="11"/>
  <c r="E118" i="11"/>
  <c r="E70" i="11"/>
  <c r="E112" i="11"/>
  <c r="E64" i="11"/>
  <c r="E40" i="11"/>
  <c r="E106" i="11"/>
  <c r="E58" i="11"/>
  <c r="E148" i="11"/>
  <c r="E100" i="11"/>
  <c r="E52" i="11"/>
  <c r="E142" i="11"/>
  <c r="E128" i="10"/>
  <c r="E80" i="10"/>
  <c r="E32" i="10"/>
  <c r="E122" i="10"/>
  <c r="E74" i="10"/>
  <c r="E26" i="10"/>
  <c r="E116" i="10"/>
  <c r="E68" i="10"/>
  <c r="E20" i="10"/>
  <c r="E110" i="10"/>
  <c r="E62" i="10"/>
  <c r="E14" i="10"/>
  <c r="E104" i="10"/>
  <c r="E56" i="10"/>
  <c r="E98" i="10"/>
  <c r="E50" i="10"/>
  <c r="E92" i="10"/>
  <c r="E44" i="10"/>
  <c r="E134" i="10"/>
  <c r="E38" i="10"/>
  <c r="E86" i="10"/>
  <c r="C13" i="5"/>
  <c r="C130" i="5" l="1"/>
  <c r="C82" i="5"/>
  <c r="C34" i="5"/>
  <c r="C112" i="5"/>
  <c r="C64" i="5"/>
  <c r="C142" i="5"/>
  <c r="C94" i="5"/>
  <c r="C46" i="5"/>
  <c r="C18" i="5"/>
  <c r="C124" i="5"/>
  <c r="C76" i="5"/>
  <c r="C28" i="5"/>
  <c r="C106" i="5"/>
  <c r="C58" i="5"/>
  <c r="C136" i="5"/>
  <c r="C88" i="5"/>
  <c r="C40" i="5"/>
  <c r="C118" i="5"/>
  <c r="C70" i="5"/>
  <c r="C23" i="5"/>
  <c r="C148" i="5"/>
  <c r="C100" i="5"/>
  <c r="C52" i="5"/>
  <c r="E12" i="5"/>
  <c r="E12" i="4"/>
  <c r="D33" i="5" l="1"/>
  <c r="D9" i="5" s="1"/>
  <c r="C33" i="5"/>
  <c r="C9" i="5" s="1"/>
  <c r="E32" i="5"/>
  <c r="E31" i="5"/>
  <c r="E30" i="5"/>
  <c r="D17" i="5"/>
  <c r="C17" i="5"/>
  <c r="E16" i="5"/>
  <c r="E15" i="5"/>
  <c r="E11" i="5"/>
  <c r="D19" i="4"/>
  <c r="D9" i="4" s="1"/>
  <c r="C19" i="4"/>
  <c r="C9" i="4" s="1"/>
  <c r="E18" i="4"/>
  <c r="E17" i="4"/>
  <c r="E16" i="4"/>
  <c r="E11" i="4"/>
  <c r="E10" i="4"/>
  <c r="E8" i="4"/>
  <c r="D13" i="5" l="1"/>
  <c r="D6" i="5" s="1"/>
  <c r="C6" i="5"/>
  <c r="D13" i="4"/>
  <c r="D6" i="4" s="1"/>
  <c r="C13" i="4"/>
  <c r="E17" i="5"/>
  <c r="E19" i="4"/>
  <c r="E33" i="5"/>
  <c r="E10" i="5"/>
  <c r="E8" i="5"/>
  <c r="C128" i="4" l="1"/>
  <c r="C80" i="4"/>
  <c r="C32" i="4"/>
  <c r="C92" i="4"/>
  <c r="C86" i="4"/>
  <c r="C38" i="4"/>
  <c r="C110" i="4"/>
  <c r="C62" i="4"/>
  <c r="C20" i="4"/>
  <c r="C44" i="4"/>
  <c r="C116" i="4"/>
  <c r="C14" i="4"/>
  <c r="C50" i="4"/>
  <c r="C122" i="4"/>
  <c r="C74" i="4"/>
  <c r="C26" i="4"/>
  <c r="C104" i="4"/>
  <c r="C56" i="4"/>
  <c r="C134" i="4"/>
  <c r="C68" i="4"/>
  <c r="C98" i="4"/>
  <c r="E13" i="5"/>
  <c r="C6" i="4"/>
  <c r="E6" i="4" s="1"/>
  <c r="E13" i="4"/>
  <c r="E9" i="4"/>
  <c r="E9" i="5"/>
  <c r="E112" i="5" l="1"/>
  <c r="E64" i="5"/>
  <c r="E18" i="5"/>
  <c r="E142" i="5"/>
  <c r="E94" i="5"/>
  <c r="E46" i="5"/>
  <c r="E124" i="5"/>
  <c r="E76" i="5"/>
  <c r="E28" i="5"/>
  <c r="E106" i="5"/>
  <c r="E58" i="5"/>
  <c r="E136" i="5"/>
  <c r="E88" i="5"/>
  <c r="E40" i="5"/>
  <c r="E118" i="5"/>
  <c r="E70" i="5"/>
  <c r="E23" i="5"/>
  <c r="E148" i="5"/>
  <c r="E100" i="5"/>
  <c r="E52" i="5"/>
  <c r="E130" i="5"/>
  <c r="E82" i="5"/>
  <c r="E34" i="5"/>
  <c r="E110" i="4"/>
  <c r="E62" i="4"/>
  <c r="E20" i="4"/>
  <c r="E74" i="4"/>
  <c r="E26" i="4"/>
  <c r="E38" i="4"/>
  <c r="E98" i="4"/>
  <c r="E128" i="4"/>
  <c r="E80" i="4"/>
  <c r="E92" i="4"/>
  <c r="E44" i="4"/>
  <c r="E122" i="4"/>
  <c r="E14" i="4"/>
  <c r="E116" i="4"/>
  <c r="E104" i="4"/>
  <c r="E56" i="4"/>
  <c r="E86" i="4"/>
  <c r="E68" i="4"/>
  <c r="E50" i="4"/>
  <c r="E32" i="4"/>
  <c r="E134" i="4"/>
  <c r="E6" i="5"/>
</calcChain>
</file>

<file path=xl/sharedStrings.xml><?xml version="1.0" encoding="utf-8"?>
<sst xmlns="http://schemas.openxmlformats.org/spreadsheetml/2006/main" count="672" uniqueCount="53">
  <si>
    <t>REALLOCATION FORM</t>
  </si>
  <si>
    <t/>
  </si>
  <si>
    <t>CURRENT AMOUNT
(includes all approved reallocations and supplements)</t>
  </si>
  <si>
    <t>INCREASED
OR
(DECREASED)
AMOUNT</t>
  </si>
  <si>
    <r>
      <rPr>
        <b/>
        <sz val="8"/>
        <color rgb="FF000000"/>
        <rFont val="Arial"/>
        <family val="2"/>
      </rPr>
      <t xml:space="preserve">REVISED CONTRACT
</t>
    </r>
    <r>
      <rPr>
        <b/>
        <sz val="8"/>
        <color rgb="FF000000"/>
        <rFont val="Arial"/>
        <family val="2"/>
      </rPr>
      <t>TOTAL AMOUNT</t>
    </r>
  </si>
  <si>
    <t>PRIME</t>
  </si>
  <si>
    <t>DIRECT SALARY</t>
  </si>
  <si>
    <t>SERVICES BY SUBCONSULTANTS</t>
  </si>
  <si>
    <t>TOTAL DIRECT COSTS</t>
  </si>
  <si>
    <t>MANAGING PARTNER</t>
  </si>
  <si>
    <t>MANAGING PARTNER'S UPPER LIMIT OF COMPENSATION</t>
  </si>
  <si>
    <t>SUBCONSULTANT</t>
  </si>
  <si>
    <t>SUB'S UPPER LIMIT OF COMPENSATION</t>
  </si>
  <si>
    <t>Windy City Engineering, Inc.</t>
  </si>
  <si>
    <t>Land of Lincoln Engineering Consultants</t>
  </si>
  <si>
    <t>A+ Consulting Services Company</t>
  </si>
  <si>
    <t>XYZ Consultants LLC</t>
  </si>
  <si>
    <t>Thomas &amp; Thomas, Inc.</t>
  </si>
  <si>
    <t>#1 Testing Company</t>
  </si>
  <si>
    <t>Smith Brothers, Ltd.</t>
  </si>
  <si>
    <t>Wilson &amp; Associates, Ltd.</t>
  </si>
  <si>
    <t>ENG Co.</t>
  </si>
  <si>
    <t>Midwest Consulting LLC</t>
  </si>
  <si>
    <t>JOINT VENTURE/TEAM</t>
  </si>
  <si>
    <t>PRIME'S ADDITIONAL SERVICES (contingency)</t>
  </si>
  <si>
    <t>SUBS' ADDITIONAL SERVICES (contingency)</t>
  </si>
  <si>
    <t>TEAM'S ADDITIONAL SERVICES (contingency)</t>
  </si>
  <si>
    <t>Roadway Partners Group</t>
  </si>
  <si>
    <t>CONTRACT NUMBER:</t>
  </si>
  <si>
    <t>XX-XX-XXXX</t>
  </si>
  <si>
    <t>Prestige Worldwide, Inc. (sub to Midwest Conuslting LLC)</t>
  </si>
  <si>
    <t>Prestige Worldwide, Inc. (sub to Midwest Consulting LLC)</t>
  </si>
  <si>
    <t>PRIME'S AUTHORIZED UPPER LIMIT OF COMPENSATION</t>
  </si>
  <si>
    <t>CONTRACT MAXIMUM ALLOWABLE FEE</t>
  </si>
  <si>
    <t>TEAM'S AUTHORIZED UPPER LIMIT OF COMPENSATION</t>
  </si>
  <si>
    <t>Enter Prime's Name Here</t>
  </si>
  <si>
    <t>Enter Subconsultant's Name Here</t>
  </si>
  <si>
    <t>Enter JV/Team's Name Here</t>
  </si>
  <si>
    <t>Enter Managing Partner's Name Here</t>
  </si>
  <si>
    <t>Enter 2nd Partner's Name Here</t>
  </si>
  <si>
    <t>Enter 3rd Partner's Name Here</t>
  </si>
  <si>
    <t>N/A</t>
  </si>
  <si>
    <t>VOSB</t>
  </si>
  <si>
    <t>DBE</t>
  </si>
  <si>
    <t>DBE, VOSB, or N/A?</t>
  </si>
  <si>
    <t>Revision Date: 2/22/2021</t>
  </si>
  <si>
    <t>-</t>
  </si>
  <si>
    <t>2ND PARTNER</t>
  </si>
  <si>
    <t>3RD PARTNER</t>
  </si>
  <si>
    <t>2ND PARTNER'S UPPER LIMIT OF COMPENSATION</t>
  </si>
  <si>
    <t>3RD PARTNER'S UPPER LIMIT OF COMPENSATION</t>
  </si>
  <si>
    <t>RR-21-2400</t>
  </si>
  <si>
    <t>Select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</si>
</sst>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 x14ac:knownFonts="1">
    <font>
      <sz val="11"/>
      <color rgb="FF000000"/>
      <name val="Calibri"/>
      <family val="2"/>
      <scheme val="minor"/>
    </font>
    <font>
      <sz val="11"/>
      <name val="Calibri"/>
      <family val="2"/>
    </font>
    <font>
      <b/>
      <sz val="12"/>
      <color rgb="FF000000"/>
      <name val="Arial"/>
      <family val="2"/>
    </font>
    <font>
      <b/>
      <sz val="10"/>
      <color rgb="FF000000"/>
      <name val="Arial"/>
      <family val="2"/>
    </font>
    <font>
      <sz val="8"/>
      <color rgb="FF000000"/>
      <name val="Arial"/>
      <family val="2"/>
    </font>
    <font>
      <b/>
      <sz val="8"/>
      <color rgb="FF000000"/>
      <name val="Arial"/>
      <family val="2"/>
    </font>
    <font>
      <b/>
      <sz val="8"/>
      <color rgb="FF212121"/>
      <name val="Arial"/>
      <family val="2"/>
    </font>
    <font>
      <sz val="11"/>
      <color rgb="FF000000"/>
      <name val="Calibri"/>
      <family val="2"/>
      <scheme val="minor"/>
    </font>
    <font>
      <sz val="10"/>
      <name val="Arial"/>
      <family val="2"/>
    </font>
    <font>
      <sz val="9"/>
      <name val="Arial"/>
      <family val="2"/>
    </font>
    <font>
      <b/>
      <sz val="8"/>
      <name val="Arial"/>
      <family val="2"/>
    </font>
    <font>
      <b/>
      <i/>
      <sz val="8"/>
      <name val="Arial"/>
      <family val="2"/>
    </font>
  </fonts>
  <fills count="4">
    <fill>
      <patternFill patternType="none"/>
    </fill>
    <fill>
      <patternFill patternType="gray125"/>
    </fill>
    <fill>
      <patternFill patternType="solid">
        <fgColor rgb="FFFFFFCC"/>
        <bgColor indexed="64"/>
      </patternFill>
    </fill>
    <fill>
      <patternFill patternType="solid">
        <fgColor theme="0" tint="-0.14999847407452621"/>
        <bgColor rgb="FFD3D3D3"/>
      </patternFill>
    </fill>
  </fills>
  <borders count="15">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bottom style="thin">
        <color indexed="64"/>
      </bottom>
      <diagonal/>
    </border>
    <border>
      <left style="thin">
        <color rgb="FFD3D3D3"/>
      </left>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indexed="64"/>
      </bottom>
      <diagonal/>
    </border>
    <border>
      <left style="thin">
        <color rgb="FFD3D3D3"/>
      </left>
      <right style="thin">
        <color rgb="FFD3D3D3"/>
      </right>
      <top/>
      <bottom style="thin">
        <color rgb="FFD3D3D3"/>
      </bottom>
      <diagonal/>
    </border>
    <border>
      <left style="thin">
        <color rgb="FFD3D3D3"/>
      </left>
      <right/>
      <top style="thin">
        <color rgb="FF000000"/>
      </top>
      <bottom style="thin">
        <color indexed="64"/>
      </bottom>
      <diagonal/>
    </border>
    <border>
      <left/>
      <right/>
      <top style="thin">
        <color rgb="FF000000"/>
      </top>
      <bottom style="thin">
        <color indexed="64"/>
      </bottom>
      <diagonal/>
    </border>
    <border>
      <left/>
      <right style="thin">
        <color rgb="FFD3D3D3"/>
      </right>
      <top style="thin">
        <color rgb="FF000000"/>
      </top>
      <bottom style="thin">
        <color indexed="64"/>
      </bottom>
      <diagonal/>
    </border>
  </borders>
  <cellStyleXfs count="3">
    <xf numFmtId="0" fontId="0" fillId="0" borderId="0"/>
    <xf numFmtId="9" fontId="7" fillId="0" borderId="0" applyFont="0" applyFill="0" applyBorder="0" applyAlignment="0" applyProtection="0"/>
    <xf numFmtId="0" fontId="8" fillId="0" borderId="0"/>
  </cellStyleXfs>
  <cellXfs count="40">
    <xf numFmtId="0" fontId="1" fillId="0" borderId="0" xfId="0" applyFont="1" applyFill="1" applyBorder="1"/>
    <xf numFmtId="0" fontId="5" fillId="0" borderId="1" xfId="0" applyNumberFormat="1" applyFont="1" applyFill="1" applyBorder="1" applyAlignment="1" applyProtection="1">
      <alignment horizontal="center" vertical="center" wrapText="1" readingOrder="1"/>
    </xf>
    <xf numFmtId="0" fontId="6" fillId="0" borderId="1" xfId="0" applyNumberFormat="1" applyFont="1" applyFill="1" applyBorder="1" applyAlignment="1" applyProtection="1">
      <alignment horizontal="center" vertical="center" wrapText="1" readingOrder="1"/>
    </xf>
    <xf numFmtId="0" fontId="5" fillId="0" borderId="2" xfId="0" applyNumberFormat="1" applyFont="1" applyFill="1" applyBorder="1" applyAlignment="1" applyProtection="1">
      <alignment horizontal="center" vertical="center" wrapText="1" readingOrder="1"/>
    </xf>
    <xf numFmtId="0" fontId="4" fillId="0" borderId="1" xfId="0" applyNumberFormat="1" applyFont="1" applyFill="1" applyBorder="1" applyAlignment="1" applyProtection="1">
      <alignment horizontal="center" vertical="center" wrapText="1" readingOrder="1"/>
    </xf>
    <xf numFmtId="44" fontId="4" fillId="0" borderId="1" xfId="0" applyNumberFormat="1" applyFont="1" applyFill="1" applyBorder="1" applyAlignment="1" applyProtection="1">
      <alignment horizontal="right" vertical="center" wrapText="1" readingOrder="1"/>
    </xf>
    <xf numFmtId="0" fontId="8" fillId="0" borderId="0" xfId="2"/>
    <xf numFmtId="164" fontId="8" fillId="0" borderId="8" xfId="0" applyNumberFormat="1" applyFont="1" applyFill="1" applyBorder="1" applyAlignment="1" applyProtection="1">
      <alignment horizontal="center"/>
      <protection locked="0"/>
    </xf>
    <xf numFmtId="0" fontId="1" fillId="0" borderId="0" xfId="0" applyFont="1" applyFill="1" applyBorder="1" applyProtection="1"/>
    <xf numFmtId="0" fontId="1" fillId="0" borderId="0" xfId="0" applyFont="1" applyFill="1" applyBorder="1" applyProtection="1"/>
    <xf numFmtId="0" fontId="4" fillId="0" borderId="9" xfId="0" applyNumberFormat="1" applyFont="1" applyFill="1" applyBorder="1" applyAlignment="1" applyProtection="1">
      <alignment horizontal="center" vertical="center" wrapText="1" readingOrder="1"/>
    </xf>
    <xf numFmtId="10" fontId="4" fillId="0" borderId="1" xfId="1" applyNumberFormat="1" applyFont="1" applyFill="1" applyBorder="1" applyAlignment="1" applyProtection="1">
      <alignment horizontal="right" vertical="center" wrapText="1" readingOrder="1"/>
    </xf>
    <xf numFmtId="0" fontId="1" fillId="0" borderId="0" xfId="0" applyFont="1" applyFill="1" applyBorder="1" applyAlignment="1" applyProtection="1">
      <alignment horizontal="center" wrapText="1"/>
    </xf>
    <xf numFmtId="44" fontId="4" fillId="0" borderId="2" xfId="0" applyNumberFormat="1" applyFont="1" applyFill="1" applyBorder="1" applyAlignment="1" applyProtection="1">
      <alignment horizontal="justify" vertical="center" wrapText="1" readingOrder="1"/>
    </xf>
    <xf numFmtId="0" fontId="1" fillId="0" borderId="0" xfId="0" applyFont="1" applyFill="1" applyBorder="1" applyAlignment="1" applyProtection="1">
      <alignment horizontal="justify" vertical="center"/>
    </xf>
    <xf numFmtId="44" fontId="4" fillId="0" borderId="1" xfId="0" applyNumberFormat="1" applyFont="1" applyFill="1" applyBorder="1" applyAlignment="1" applyProtection="1">
      <alignment horizontal="justify" vertical="center" wrapText="1" readingOrder="1"/>
    </xf>
    <xf numFmtId="0" fontId="3" fillId="0" borderId="0" xfId="0" applyNumberFormat="1" applyFont="1" applyFill="1" applyBorder="1" applyAlignment="1" applyProtection="1">
      <alignment horizontal="justify" vertical="center" wrapText="1" readingOrder="1"/>
    </xf>
    <xf numFmtId="0" fontId="9" fillId="0" borderId="0" xfId="0" applyFont="1" applyFill="1" applyBorder="1" applyAlignment="1" applyProtection="1">
      <alignment horizontal="left" vertical="center"/>
    </xf>
    <xf numFmtId="0" fontId="4" fillId="0" borderId="11" xfId="0" applyNumberFormat="1" applyFont="1" applyFill="1" applyBorder="1" applyAlignment="1" applyProtection="1">
      <alignment horizontal="center" vertical="center" wrapText="1" readingOrder="1"/>
    </xf>
    <xf numFmtId="44" fontId="4" fillId="0" borderId="11" xfId="0" applyNumberFormat="1" applyFont="1" applyFill="1" applyBorder="1" applyAlignment="1" applyProtection="1">
      <alignment horizontal="justify" vertical="center" wrapText="1" readingOrder="1"/>
    </xf>
    <xf numFmtId="0" fontId="5" fillId="0" borderId="10" xfId="0" applyNumberFormat="1" applyFont="1" applyFill="1" applyBorder="1" applyAlignment="1" applyProtection="1">
      <alignment horizontal="center" vertical="center" wrapText="1" readingOrder="1"/>
    </xf>
    <xf numFmtId="44" fontId="4" fillId="0" borderId="10" xfId="0" applyNumberFormat="1" applyFont="1" applyFill="1" applyBorder="1" applyAlignment="1" applyProtection="1">
      <alignment horizontal="justify" vertical="center" wrapText="1" readingOrder="1"/>
    </xf>
    <xf numFmtId="164" fontId="8" fillId="0" borderId="0" xfId="0" applyNumberFormat="1" applyFont="1" applyFill="1" applyBorder="1" applyAlignment="1" applyProtection="1">
      <alignment horizontal="center"/>
    </xf>
    <xf numFmtId="44" fontId="4" fillId="2" borderId="1" xfId="0" applyNumberFormat="1" applyFont="1" applyFill="1" applyBorder="1" applyAlignment="1" applyProtection="1">
      <alignment horizontal="justify" vertical="center" wrapText="1" readingOrder="1"/>
      <protection locked="0"/>
    </xf>
    <xf numFmtId="44" fontId="4" fillId="2" borderId="11" xfId="0" applyNumberFormat="1" applyFont="1" applyFill="1" applyBorder="1" applyAlignment="1" applyProtection="1">
      <alignment horizontal="justify" vertical="center" wrapText="1" readingOrder="1"/>
      <protection locked="0"/>
    </xf>
    <xf numFmtId="0" fontId="1" fillId="2" borderId="4" xfId="0" applyFont="1" applyFill="1" applyBorder="1" applyAlignment="1" applyProtection="1">
      <alignment horizontal="center" vertical="center"/>
      <protection locked="0"/>
    </xf>
    <xf numFmtId="0" fontId="10" fillId="3" borderId="3" xfId="0" applyNumberFormat="1" applyFont="1" applyFill="1" applyBorder="1" applyAlignment="1" applyProtection="1">
      <alignment horizontal="center" vertical="center" wrapText="1" readingOrder="1"/>
    </xf>
    <xf numFmtId="44" fontId="10" fillId="3" borderId="7" xfId="0" applyNumberFormat="1" applyFont="1" applyFill="1" applyBorder="1" applyAlignment="1" applyProtection="1">
      <alignment horizontal="center" vertical="center" wrapText="1" readingOrder="1"/>
    </xf>
    <xf numFmtId="44" fontId="11" fillId="3" borderId="5" xfId="0" applyNumberFormat="1" applyFont="1" applyFill="1" applyBorder="1" applyAlignment="1" applyProtection="1">
      <alignment horizontal="left" vertical="center" wrapText="1" readingOrder="1"/>
      <protection locked="0"/>
    </xf>
    <xf numFmtId="44" fontId="11" fillId="3" borderId="6" xfId="0" applyNumberFormat="1" applyFont="1" applyFill="1" applyBorder="1" applyAlignment="1" applyProtection="1">
      <alignment horizontal="left" vertical="center" wrapText="1" readingOrder="1"/>
      <protection locked="0"/>
    </xf>
    <xf numFmtId="44" fontId="11" fillId="3" borderId="7" xfId="0" applyNumberFormat="1" applyFont="1" applyFill="1" applyBorder="1" applyAlignment="1" applyProtection="1">
      <alignment horizontal="left" vertical="center" wrapText="1" readingOrder="1"/>
      <protection locked="0"/>
    </xf>
    <xf numFmtId="44" fontId="11" fillId="3" borderId="12" xfId="0" applyNumberFormat="1" applyFont="1" applyFill="1" applyBorder="1" applyAlignment="1" applyProtection="1">
      <alignment horizontal="left" vertical="center" wrapText="1" readingOrder="1"/>
      <protection locked="0"/>
    </xf>
    <xf numFmtId="44" fontId="11" fillId="3" borderId="13" xfId="0" applyNumberFormat="1" applyFont="1" applyFill="1" applyBorder="1" applyAlignment="1" applyProtection="1">
      <alignment horizontal="left" vertical="center" wrapText="1" readingOrder="1"/>
      <protection locked="0"/>
    </xf>
    <xf numFmtId="44" fontId="11" fillId="3" borderId="14" xfId="0" applyNumberFormat="1" applyFont="1" applyFill="1" applyBorder="1" applyAlignment="1" applyProtection="1">
      <alignment horizontal="left" vertical="center" wrapText="1" readingOrder="1"/>
      <protection locked="0"/>
    </xf>
    <xf numFmtId="0" fontId="2" fillId="0" borderId="0" xfId="0" applyNumberFormat="1" applyFont="1" applyFill="1" applyBorder="1" applyAlignment="1" applyProtection="1">
      <alignment horizontal="center" vertical="top" wrapText="1" readingOrder="1"/>
    </xf>
    <xf numFmtId="0" fontId="1" fillId="0" borderId="0" xfId="0" applyFont="1" applyFill="1" applyBorder="1" applyProtection="1"/>
    <xf numFmtId="0" fontId="4" fillId="0" borderId="0" xfId="0" applyNumberFormat="1" applyFont="1" applyFill="1" applyBorder="1" applyAlignment="1" applyProtection="1">
      <alignment horizontal="center" vertical="top" wrapText="1" readingOrder="1"/>
    </xf>
    <xf numFmtId="44" fontId="11" fillId="3" borderId="5" xfId="0" applyNumberFormat="1" applyFont="1" applyFill="1" applyBorder="1" applyAlignment="1" applyProtection="1">
      <alignment horizontal="justify" vertical="center" wrapText="1" readingOrder="1"/>
      <protection locked="0"/>
    </xf>
    <xf numFmtId="44" fontId="11" fillId="3" borderId="6" xfId="0" applyNumberFormat="1" applyFont="1" applyFill="1" applyBorder="1" applyAlignment="1" applyProtection="1">
      <alignment horizontal="justify" vertical="center" wrapText="1" readingOrder="1"/>
      <protection locked="0"/>
    </xf>
    <xf numFmtId="44" fontId="11" fillId="3" borderId="7" xfId="0" applyNumberFormat="1" applyFont="1" applyFill="1" applyBorder="1" applyAlignment="1" applyProtection="1">
      <alignment horizontal="justify" vertical="center" wrapText="1" readingOrder="1"/>
      <protection locked="0"/>
    </xf>
  </cellXfs>
  <cellStyles count="3">
    <cellStyle name="Normal" xfId="0" builtinId="0"/>
    <cellStyle name="Normal 2" xfId="2" xr:uid="{CD8CA83B-5EB6-4394-9C74-A963CC12F832}"/>
    <cellStyle name="Percent" xfId="1" builtinId="5"/>
  </cellStyles>
  <dxfs count="55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212121"/>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5</xdr:col>
      <xdr:colOff>131762</xdr:colOff>
      <xdr:row>0</xdr:row>
      <xdr:rowOff>76197</xdr:rowOff>
    </xdr:from>
    <xdr:to>
      <xdr:col>7</xdr:col>
      <xdr:colOff>387979</xdr:colOff>
      <xdr:row>29</xdr:row>
      <xdr:rowOff>7937</xdr:rowOff>
    </xdr:to>
    <xdr:sp macro="" textlink="">
      <xdr:nvSpPr>
        <xdr:cNvPr id="2" name="Text Box 1">
          <a:extLst>
            <a:ext uri="{FF2B5EF4-FFF2-40B4-BE49-F238E27FC236}">
              <a16:creationId xmlns:a16="http://schemas.microsoft.com/office/drawing/2014/main" id="{64D3C981-77F9-4C42-97E9-7F64796A9E0C}"/>
            </a:ext>
          </a:extLst>
        </xdr:cNvPr>
        <xdr:cNvSpPr txBox="1">
          <a:spLocks noChangeArrowheads="1"/>
        </xdr:cNvSpPr>
      </xdr:nvSpPr>
      <xdr:spPr bwMode="auto">
        <a:xfrm>
          <a:off x="7156450" y="76197"/>
          <a:ext cx="1478592" cy="6051553"/>
        </a:xfrm>
        <a:prstGeom prst="rect">
          <a:avLst/>
        </a:prstGeom>
        <a:solidFill>
          <a:srgbClr xmlns:mc="http://schemas.openxmlformats.org/markup-compatibility/2006" xmlns:a14="http://schemas.microsoft.com/office/drawing/2010/main" val="D3D3D3" mc:Ignorable="a14" a14:legacySpreadsheetColorIndex="9"/>
        </a:solidFill>
        <a:ln w="57150" cmpd="thickThin">
          <a:solidFill>
            <a:srgbClr xmlns:mc="http://schemas.openxmlformats.org/markup-compatibility/2006" xmlns:a14="http://schemas.microsoft.com/office/drawing/2010/main" val="666699" mc:Ignorable="a14" a14:legacySpreadsheetColorIndex="54"/>
          </a:solidFill>
          <a:miter lim="800000"/>
          <a:headEnd/>
          <a:tailEnd/>
        </a:ln>
      </xdr:spPr>
      <xdr:txBody>
        <a:bodyPr vertOverflow="clip" wrap="square" lIns="91440" tIns="137160" rIns="91440" bIns="137160" anchor="t" upright="1"/>
        <a:lstStyle/>
        <a:p>
          <a:pPr algn="l" rtl="0">
            <a:defRPr sz="1000"/>
          </a:pPr>
          <a:r>
            <a:rPr lang="en-US" sz="1000" b="1" i="0" u="none" strike="noStrike" baseline="0">
              <a:solidFill>
                <a:srgbClr val="000000"/>
              </a:solidFill>
              <a:latin typeface="Arial"/>
              <a:cs typeface="Arial"/>
            </a:rPr>
            <a:t>Notes: </a:t>
          </a:r>
          <a:r>
            <a:rPr lang="en-US" sz="1000" b="0" i="0" u="none" strike="noStrike" baseline="0">
              <a:solidFill>
                <a:srgbClr val="000000"/>
              </a:solidFill>
              <a:latin typeface="Arial"/>
              <a:cs typeface="Arial"/>
            </a:rPr>
            <a:t> </a:t>
          </a:r>
        </a:p>
        <a:p>
          <a:pPr rtl="0"/>
          <a:r>
            <a:rPr lang="en-US" sz="1100" b="0" i="0" baseline="0">
              <a:effectLst/>
              <a:latin typeface="+mn-lt"/>
              <a:ea typeface="+mn-ea"/>
              <a:cs typeface="+mn-cs"/>
            </a:rPr>
            <a:t>See Example tabs--</a:t>
          </a:r>
          <a:endParaRPr lang="en-US" sz="1000">
            <a:effectLst/>
          </a:endParaRPr>
        </a:p>
        <a:p>
          <a:pPr rtl="0"/>
          <a:r>
            <a:rPr lang="en-US" sz="1100" b="0" i="0" baseline="0">
              <a:effectLst/>
              <a:latin typeface="+mn-lt"/>
              <a:ea typeface="+mn-ea"/>
              <a:cs typeface="+mn-cs"/>
            </a:rPr>
            <a:t>All yellow cells are enterable by the consultant.</a:t>
          </a:r>
        </a:p>
        <a:p>
          <a:pPr rtl="0"/>
          <a:endParaRPr lang="en-US"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Negative amounts in the Total Amount column will be highlighted in Red and are not acceptable.</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When a 2nd tier subconsultant (sub to another sub) is present, note which company they are consulting for in the company name field. Also be sure to include the 2nd tier's total ULC amount on the 1st tier's 'Services By </a:t>
          </a:r>
          <a:r>
            <a:rPr lang="en-US" sz="1200" b="0" i="0" baseline="0">
              <a:effectLst/>
              <a:latin typeface="+mn-lt"/>
              <a:ea typeface="+mn-ea"/>
              <a:cs typeface="+mn-cs"/>
            </a:rPr>
            <a:t>Subconsultants' line.</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p>
        <a:p>
          <a:pPr marL="0" marR="0" lvl="0" indent="0" defTabSz="914400" rtl="0" eaLnBrk="1" fontAlgn="auto" latinLnBrk="0" hangingPunct="1">
            <a:lnSpc>
              <a:spcPct val="100000"/>
            </a:lnSpc>
            <a:spcBef>
              <a:spcPts val="0"/>
            </a:spcBef>
            <a:spcAft>
              <a:spcPts val="0"/>
            </a:spcAft>
            <a:buClrTx/>
            <a:buSzTx/>
            <a:buFontTx/>
            <a:buNone/>
            <a:tabLst/>
            <a:defRPr/>
          </a:pPr>
          <a:r>
            <a:rPr lang="en-US" sz="1200">
              <a:effectLst/>
            </a:rPr>
            <a:t>'DBE', 'VOSB', or 'N/A' must be selected</a:t>
          </a:r>
          <a:r>
            <a:rPr lang="en-US" sz="1200" baseline="0">
              <a:effectLst/>
            </a:rPr>
            <a:t> from drop-down menu </a:t>
          </a:r>
          <a:r>
            <a:rPr lang="en-US" sz="1200">
              <a:effectLst/>
            </a:rPr>
            <a:t>in Column A</a:t>
          </a:r>
          <a:r>
            <a:rPr lang="en-US" sz="1200" baseline="0">
              <a:effectLst/>
            </a:rPr>
            <a:t> </a:t>
          </a:r>
          <a:r>
            <a:rPr lang="en-US" sz="1200">
              <a:effectLst/>
            </a:rPr>
            <a:t>for each and every consultant.</a:t>
          </a:r>
          <a:endParaRPr lang="en-US" sz="1000">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114300</xdr:colOff>
      <xdr:row>0</xdr:row>
      <xdr:rowOff>93655</xdr:rowOff>
    </xdr:from>
    <xdr:to>
      <xdr:col>7</xdr:col>
      <xdr:colOff>370517</xdr:colOff>
      <xdr:row>34</xdr:row>
      <xdr:rowOff>31749</xdr:rowOff>
    </xdr:to>
    <xdr:sp macro="" textlink="">
      <xdr:nvSpPr>
        <xdr:cNvPr id="2" name="Text Box 1">
          <a:extLst>
            <a:ext uri="{FF2B5EF4-FFF2-40B4-BE49-F238E27FC236}">
              <a16:creationId xmlns:a16="http://schemas.microsoft.com/office/drawing/2014/main" id="{16677D74-9152-4C44-B217-30C9C82969EF}"/>
            </a:ext>
          </a:extLst>
        </xdr:cNvPr>
        <xdr:cNvSpPr txBox="1">
          <a:spLocks noChangeArrowheads="1"/>
        </xdr:cNvSpPr>
      </xdr:nvSpPr>
      <xdr:spPr bwMode="auto">
        <a:xfrm>
          <a:off x="7138988" y="93655"/>
          <a:ext cx="1478592" cy="7296157"/>
        </a:xfrm>
        <a:prstGeom prst="rect">
          <a:avLst/>
        </a:prstGeom>
        <a:solidFill>
          <a:srgbClr xmlns:mc="http://schemas.openxmlformats.org/markup-compatibility/2006" xmlns:a14="http://schemas.microsoft.com/office/drawing/2010/main" val="D3D3D3" mc:Ignorable="a14" a14:legacySpreadsheetColorIndex="9"/>
        </a:solidFill>
        <a:ln w="57150" cmpd="thickThin">
          <a:solidFill>
            <a:srgbClr xmlns:mc="http://schemas.openxmlformats.org/markup-compatibility/2006" xmlns:a14="http://schemas.microsoft.com/office/drawing/2010/main" val="666699" mc:Ignorable="a14" a14:legacySpreadsheetColorIndex="54"/>
          </a:solidFill>
          <a:miter lim="800000"/>
          <a:headEnd/>
          <a:tailEnd/>
        </a:ln>
      </xdr:spPr>
      <xdr:txBody>
        <a:bodyPr vertOverflow="clip" wrap="square" lIns="91440" tIns="137160" rIns="91440" bIns="137160" anchor="t" upright="1"/>
        <a:lstStyle/>
        <a:p>
          <a:pPr algn="l" rtl="0">
            <a:defRPr sz="1000"/>
          </a:pPr>
          <a:r>
            <a:rPr lang="en-US" sz="1000" b="1" i="0" u="none" strike="noStrike" baseline="0">
              <a:solidFill>
                <a:srgbClr val="000000"/>
              </a:solidFill>
              <a:latin typeface="Arial"/>
              <a:cs typeface="Arial"/>
            </a:rPr>
            <a:t>Notes: </a:t>
          </a:r>
          <a:r>
            <a:rPr lang="en-US" sz="1000" b="0" i="0" u="none" strike="noStrike" baseline="0">
              <a:solidFill>
                <a:srgbClr val="000000"/>
              </a:solidFill>
              <a:latin typeface="Arial"/>
              <a:cs typeface="Arial"/>
            </a:rPr>
            <a:t> </a:t>
          </a:r>
        </a:p>
        <a:p>
          <a:pPr algn="l" rtl="0">
            <a:defRPr sz="1000"/>
          </a:pPr>
          <a:r>
            <a:rPr lang="en-US" sz="1100" b="0" i="0" u="none" strike="noStrike" baseline="0">
              <a:solidFill>
                <a:srgbClr val="000000"/>
              </a:solidFill>
              <a:latin typeface="+mn-lt"/>
              <a:cs typeface="Arial"/>
            </a:rPr>
            <a:t>JV/Team partners should list individual totals in sections labeled Managing Partner, 2nd Partner and 3rd Partner, respectively. Totals will be automatically summed in JV/Team section.</a:t>
          </a:r>
        </a:p>
        <a:p>
          <a:pPr algn="l" rtl="0">
            <a:defRPr sz="1000"/>
          </a:pPr>
          <a:endParaRPr lang="en-US" sz="1100" b="0" i="0" u="none" strike="noStrike" baseline="0">
            <a:solidFill>
              <a:srgbClr val="000000"/>
            </a:solidFill>
            <a:latin typeface="+mn-lt"/>
            <a:cs typeface="Arial"/>
          </a:endParaRPr>
        </a:p>
        <a:p>
          <a:pPr algn="l" rtl="0">
            <a:defRPr sz="1000"/>
          </a:pPr>
          <a:r>
            <a:rPr lang="en-US" sz="1100" b="0" i="0" u="none" strike="noStrike" baseline="0">
              <a:solidFill>
                <a:srgbClr val="000000"/>
              </a:solidFill>
              <a:latin typeface="+mn-lt"/>
              <a:cs typeface="Arial"/>
            </a:rPr>
            <a:t>See Example tabs--</a:t>
          </a:r>
        </a:p>
        <a:p>
          <a:pPr rtl="0"/>
          <a:r>
            <a:rPr lang="en-US" sz="1100" b="0" i="0" baseline="0">
              <a:effectLst/>
              <a:latin typeface="+mn-lt"/>
              <a:ea typeface="+mn-ea"/>
              <a:cs typeface="+mn-cs"/>
            </a:rPr>
            <a:t>All yellow cells are enterable by the consultant.</a:t>
          </a:r>
          <a:endParaRPr lang="en-US" sz="1100">
            <a:effectLst/>
            <a:latin typeface="+mn-lt"/>
          </a:endParaRPr>
        </a:p>
        <a:p>
          <a:pPr rtl="0"/>
          <a:endParaRPr lang="en-US"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Negative amounts in the Total Amount column will be highlighted in Red and are not acceptable.</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When a 2nd tier subconsultant (sub to another sub) is present, note which company they are consulting for in the company name field. Also be sure to include the 2nd tier's total ULC amount on the 1st tier's 'Services By Subconsultants' line.</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rtl="0" eaLnBrk="1" fontAlgn="auto" latinLnBrk="0" hangingPunct="1"/>
          <a:r>
            <a:rPr lang="en-US" sz="1100">
              <a:effectLst/>
              <a:latin typeface="+mn-lt"/>
              <a:ea typeface="+mn-ea"/>
              <a:cs typeface="+mn-cs"/>
            </a:rPr>
            <a:t>'DBE', 'VOSB', or 'N/A' must be selected </a:t>
          </a:r>
          <a:r>
            <a:rPr lang="en-US" sz="1100" baseline="0">
              <a:effectLst/>
              <a:latin typeface="+mn-lt"/>
              <a:ea typeface="+mn-ea"/>
              <a:cs typeface="+mn-cs"/>
            </a:rPr>
            <a:t>from drop-down menu </a:t>
          </a:r>
          <a:r>
            <a:rPr lang="en-US" sz="1100">
              <a:effectLst/>
              <a:latin typeface="+mn-lt"/>
              <a:ea typeface="+mn-ea"/>
              <a:cs typeface="+mn-cs"/>
            </a:rPr>
            <a:t>in Column A</a:t>
          </a:r>
          <a:r>
            <a:rPr lang="en-US" sz="1100" baseline="0">
              <a:effectLst/>
              <a:latin typeface="+mn-lt"/>
              <a:ea typeface="+mn-ea"/>
              <a:cs typeface="+mn-cs"/>
            </a:rPr>
            <a:t> </a:t>
          </a:r>
          <a:r>
            <a:rPr lang="en-US" sz="1100">
              <a:effectLst/>
              <a:latin typeface="+mn-lt"/>
              <a:ea typeface="+mn-ea"/>
              <a:cs typeface="+mn-cs"/>
            </a:rPr>
            <a:t>for each and every consultant.</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effectLst/>
          </a:endParaRPr>
        </a:p>
        <a:p>
          <a:pPr rtl="0"/>
          <a:endParaRPr lang="en-US" sz="1000">
            <a:effectLst/>
          </a:endParaRPr>
        </a:p>
        <a:p>
          <a:pPr algn="l" rtl="0">
            <a:defRPr sz="1000"/>
          </a:pPr>
          <a:endParaRPr lang="en-US" sz="1000" b="0" i="0" u="none" strike="noStrike" baseline="0">
            <a:solidFill>
              <a:srgbClr val="000000"/>
            </a:solidFill>
            <a:latin typeface="Arial"/>
            <a:cs typeface="Aria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xdr:col>
      <xdr:colOff>123825</xdr:colOff>
      <xdr:row>0</xdr:row>
      <xdr:rowOff>92069</xdr:rowOff>
    </xdr:from>
    <xdr:to>
      <xdr:col>7</xdr:col>
      <xdr:colOff>380042</xdr:colOff>
      <xdr:row>29</xdr:row>
      <xdr:rowOff>15875</xdr:rowOff>
    </xdr:to>
    <xdr:sp macro="" textlink="">
      <xdr:nvSpPr>
        <xdr:cNvPr id="2" name="Text Box 1">
          <a:extLst>
            <a:ext uri="{FF2B5EF4-FFF2-40B4-BE49-F238E27FC236}">
              <a16:creationId xmlns:a16="http://schemas.microsoft.com/office/drawing/2014/main" id="{55B0A037-9D90-4C3D-A3A1-526DC1862404}"/>
            </a:ext>
          </a:extLst>
        </xdr:cNvPr>
        <xdr:cNvSpPr txBox="1">
          <a:spLocks noChangeArrowheads="1"/>
        </xdr:cNvSpPr>
      </xdr:nvSpPr>
      <xdr:spPr bwMode="auto">
        <a:xfrm>
          <a:off x="7148513" y="92069"/>
          <a:ext cx="1478592" cy="6043619"/>
        </a:xfrm>
        <a:prstGeom prst="rect">
          <a:avLst/>
        </a:prstGeom>
        <a:solidFill>
          <a:srgbClr xmlns:mc="http://schemas.openxmlformats.org/markup-compatibility/2006" xmlns:a14="http://schemas.microsoft.com/office/drawing/2010/main" val="D3D3D3" mc:Ignorable="a14" a14:legacySpreadsheetColorIndex="9"/>
        </a:solidFill>
        <a:ln w="57150" cmpd="thickThin">
          <a:solidFill>
            <a:srgbClr xmlns:mc="http://schemas.openxmlformats.org/markup-compatibility/2006" xmlns:a14="http://schemas.microsoft.com/office/drawing/2010/main" val="666699" mc:Ignorable="a14" a14:legacySpreadsheetColorIndex="54"/>
          </a:solidFill>
          <a:miter lim="800000"/>
          <a:headEnd/>
          <a:tailEnd/>
        </a:ln>
      </xdr:spPr>
      <xdr:txBody>
        <a:bodyPr vertOverflow="clip" wrap="square" lIns="91440" tIns="137160" rIns="91440" bIns="137160" anchor="t" upright="1"/>
        <a:lstStyle/>
        <a:p>
          <a:pPr algn="l" rtl="0">
            <a:defRPr sz="1000"/>
          </a:pPr>
          <a:r>
            <a:rPr lang="en-US" sz="1000" b="1" i="0" u="none" strike="noStrike" baseline="0">
              <a:solidFill>
                <a:srgbClr val="000000"/>
              </a:solidFill>
              <a:latin typeface="Arial"/>
              <a:cs typeface="Arial"/>
            </a:rPr>
            <a:t>Notes: </a:t>
          </a:r>
          <a:r>
            <a:rPr lang="en-US" sz="1000" b="0" i="0" u="none" strike="noStrike" baseline="0">
              <a:solidFill>
                <a:srgbClr val="000000"/>
              </a:solidFill>
              <a:latin typeface="Arial"/>
              <a:cs typeface="Arial"/>
            </a:rPr>
            <a:t> </a:t>
          </a:r>
        </a:p>
        <a:p>
          <a:pPr rtl="0"/>
          <a:r>
            <a:rPr lang="en-US" sz="1100" b="0" i="0" baseline="0">
              <a:effectLst/>
              <a:latin typeface="+mn-lt"/>
              <a:ea typeface="+mn-ea"/>
              <a:cs typeface="+mn-cs"/>
            </a:rPr>
            <a:t>See Example tabs--</a:t>
          </a:r>
          <a:endParaRPr lang="en-US" sz="1000">
            <a:effectLst/>
          </a:endParaRPr>
        </a:p>
        <a:p>
          <a:pPr rtl="0"/>
          <a:r>
            <a:rPr lang="en-US" sz="1100" b="0" i="0" baseline="0">
              <a:effectLst/>
              <a:latin typeface="+mn-lt"/>
              <a:ea typeface="+mn-ea"/>
              <a:cs typeface="+mn-cs"/>
            </a:rPr>
            <a:t>All yellow cells are enterable by the consultant.</a:t>
          </a:r>
        </a:p>
        <a:p>
          <a:pPr rtl="0"/>
          <a:endParaRPr lang="en-US"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Negative amounts in the Total Amount column will be highlighted in Red and are not acceptable.</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When a 2nd tier subconsultant (sub to another sub) is present, note which company they are consulting for in the company name field. Also be sure to include the 2nd tier's total ULC amount on the 1st tier's 'Services By </a:t>
          </a:r>
          <a:r>
            <a:rPr lang="en-US" sz="1200" b="0" i="0" baseline="0">
              <a:effectLst/>
              <a:latin typeface="+mn-lt"/>
              <a:ea typeface="+mn-ea"/>
              <a:cs typeface="+mn-cs"/>
            </a:rPr>
            <a:t>Subconsultants' line.</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r>
            <a:rPr lang="en-US" sz="1200" b="0" i="0" u="none" strike="noStrike">
              <a:effectLst/>
              <a:latin typeface="+mn-lt"/>
              <a:ea typeface="+mn-ea"/>
              <a:cs typeface="+mn-cs"/>
            </a:rPr>
            <a:t> </a:t>
          </a:r>
          <a:r>
            <a:rPr lang="en-US" sz="1200"/>
            <a:t> </a:t>
          </a:r>
        </a:p>
        <a:p>
          <a:pPr marL="0" marR="0" lvl="0" indent="0" defTabSz="914400" rtl="0" eaLnBrk="1" fontAlgn="auto" latinLnBrk="0" hangingPunct="1">
            <a:lnSpc>
              <a:spcPct val="100000"/>
            </a:lnSpc>
            <a:spcBef>
              <a:spcPts val="0"/>
            </a:spcBef>
            <a:spcAft>
              <a:spcPts val="0"/>
            </a:spcAft>
            <a:buClrTx/>
            <a:buSzTx/>
            <a:buFontTx/>
            <a:buNone/>
            <a:tabLst/>
            <a:defRPr/>
          </a:pPr>
          <a:r>
            <a:rPr lang="en-US" sz="1200">
              <a:effectLst/>
            </a:rPr>
            <a:t>'DBE', 'VOSB', or 'N/A' must be selected </a:t>
          </a:r>
          <a:r>
            <a:rPr lang="en-US" sz="1100" baseline="0">
              <a:effectLst/>
              <a:latin typeface="+mn-lt"/>
              <a:ea typeface="+mn-ea"/>
              <a:cs typeface="+mn-cs"/>
            </a:rPr>
            <a:t>from drop-down menu </a:t>
          </a:r>
          <a:r>
            <a:rPr lang="en-US" sz="1100">
              <a:effectLst/>
              <a:latin typeface="+mn-lt"/>
              <a:ea typeface="+mn-ea"/>
              <a:cs typeface="+mn-cs"/>
            </a:rPr>
            <a:t>in </a:t>
          </a:r>
          <a:r>
            <a:rPr lang="en-US" sz="1200">
              <a:effectLst/>
            </a:rPr>
            <a:t> Column A</a:t>
          </a:r>
          <a:r>
            <a:rPr lang="en-US" sz="1200" baseline="0">
              <a:effectLst/>
            </a:rPr>
            <a:t> </a:t>
          </a:r>
          <a:r>
            <a:rPr lang="en-US" sz="1200">
              <a:effectLst/>
            </a:rPr>
            <a:t>for each and every consultant.</a:t>
          </a:r>
          <a:endParaRPr lang="en-US" sz="1000">
            <a:effectLst/>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114300</xdr:colOff>
      <xdr:row>0</xdr:row>
      <xdr:rowOff>93650</xdr:rowOff>
    </xdr:from>
    <xdr:to>
      <xdr:col>7</xdr:col>
      <xdr:colOff>370517</xdr:colOff>
      <xdr:row>34</xdr:row>
      <xdr:rowOff>15874</xdr:rowOff>
    </xdr:to>
    <xdr:sp macro="" textlink="">
      <xdr:nvSpPr>
        <xdr:cNvPr id="2" name="Text Box 1">
          <a:extLst>
            <a:ext uri="{FF2B5EF4-FFF2-40B4-BE49-F238E27FC236}">
              <a16:creationId xmlns:a16="http://schemas.microsoft.com/office/drawing/2014/main" id="{2970C29E-479D-4E35-9BC7-294C6A74AF92}"/>
            </a:ext>
          </a:extLst>
        </xdr:cNvPr>
        <xdr:cNvSpPr txBox="1">
          <a:spLocks noChangeArrowheads="1"/>
        </xdr:cNvSpPr>
      </xdr:nvSpPr>
      <xdr:spPr bwMode="auto">
        <a:xfrm>
          <a:off x="7138988" y="93650"/>
          <a:ext cx="1478592" cy="7280287"/>
        </a:xfrm>
        <a:prstGeom prst="rect">
          <a:avLst/>
        </a:prstGeom>
        <a:solidFill>
          <a:srgbClr xmlns:mc="http://schemas.openxmlformats.org/markup-compatibility/2006" xmlns:a14="http://schemas.microsoft.com/office/drawing/2010/main" val="D3D3D3" mc:Ignorable="a14" a14:legacySpreadsheetColorIndex="9"/>
        </a:solidFill>
        <a:ln w="57150" cmpd="thickThin">
          <a:solidFill>
            <a:srgbClr xmlns:mc="http://schemas.openxmlformats.org/markup-compatibility/2006" xmlns:a14="http://schemas.microsoft.com/office/drawing/2010/main" val="666699" mc:Ignorable="a14" a14:legacySpreadsheetColorIndex="54"/>
          </a:solidFill>
          <a:miter lim="800000"/>
          <a:headEnd/>
          <a:tailEnd/>
        </a:ln>
      </xdr:spPr>
      <xdr:txBody>
        <a:bodyPr vertOverflow="clip" wrap="square" lIns="91440" tIns="137160" rIns="91440" bIns="137160" anchor="t" upright="1"/>
        <a:lstStyle/>
        <a:p>
          <a:pPr algn="l" rtl="0">
            <a:defRPr sz="1000"/>
          </a:pPr>
          <a:r>
            <a:rPr lang="en-US" sz="1000" b="1" i="0" u="none" strike="noStrike" baseline="0">
              <a:solidFill>
                <a:srgbClr val="000000"/>
              </a:solidFill>
              <a:latin typeface="Arial"/>
              <a:cs typeface="Arial"/>
            </a:rPr>
            <a:t>Notes: </a:t>
          </a:r>
          <a:r>
            <a:rPr lang="en-US" sz="1000" b="0" i="0" u="none" strike="noStrike" baseline="0">
              <a:solidFill>
                <a:srgbClr val="000000"/>
              </a:solidFill>
              <a:latin typeface="Arial"/>
              <a:cs typeface="Arial"/>
            </a:rPr>
            <a:t> </a:t>
          </a:r>
        </a:p>
        <a:p>
          <a:pPr algn="l" rtl="0">
            <a:defRPr sz="1000"/>
          </a:pPr>
          <a:r>
            <a:rPr lang="en-US" sz="1100" b="0" i="0" u="none" strike="noStrike" baseline="0">
              <a:solidFill>
                <a:srgbClr val="000000"/>
              </a:solidFill>
              <a:latin typeface="+mn-lt"/>
              <a:cs typeface="Arial"/>
            </a:rPr>
            <a:t>JV/Team partners should list individual totals in sections labeled Managing Partner, 2nd Partner and 3rd Partner, respectively. Totals will be automatically summed in JV/Team section.</a:t>
          </a:r>
        </a:p>
        <a:p>
          <a:pPr algn="l" rtl="0">
            <a:defRPr sz="1000"/>
          </a:pPr>
          <a:endParaRPr lang="en-US" sz="1100" b="0" i="0" u="none" strike="noStrike" baseline="0">
            <a:solidFill>
              <a:srgbClr val="000000"/>
            </a:solidFill>
            <a:latin typeface="+mn-lt"/>
            <a:cs typeface="Arial"/>
          </a:endParaRPr>
        </a:p>
        <a:p>
          <a:pPr algn="l" rtl="0">
            <a:defRPr sz="1000"/>
          </a:pPr>
          <a:r>
            <a:rPr lang="en-US" sz="1100" b="0" i="0" u="none" strike="noStrike" baseline="0">
              <a:solidFill>
                <a:srgbClr val="000000"/>
              </a:solidFill>
              <a:latin typeface="+mn-lt"/>
              <a:cs typeface="Arial"/>
            </a:rPr>
            <a:t>See Example tabs--</a:t>
          </a:r>
        </a:p>
        <a:p>
          <a:pPr rtl="0"/>
          <a:r>
            <a:rPr lang="en-US" sz="1100" b="0" i="0" baseline="0">
              <a:effectLst/>
              <a:latin typeface="+mn-lt"/>
              <a:ea typeface="+mn-ea"/>
              <a:cs typeface="+mn-cs"/>
            </a:rPr>
            <a:t>All yellow cells are enterable by the consultant.</a:t>
          </a:r>
          <a:endParaRPr lang="en-US" sz="1100">
            <a:effectLst/>
            <a:latin typeface="+mn-lt"/>
          </a:endParaRPr>
        </a:p>
        <a:p>
          <a:pPr rtl="0"/>
          <a:endParaRPr lang="en-US"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Negative amounts in the Total Amount column will be highlighted in Red and are not acceptable.</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When a 2nd tier subconsultant (sub to another sub) is present, note which company they are consulting for in the company name field. Also be sure to include the 2nd tier's total ULC amount on the 1st tier's 'Services By Subconsultants' line.</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rtl="0" eaLnBrk="1" fontAlgn="auto" latinLnBrk="0" hangingPunct="1"/>
          <a:r>
            <a:rPr lang="en-US" sz="1100">
              <a:effectLst/>
              <a:latin typeface="+mn-lt"/>
              <a:ea typeface="+mn-ea"/>
              <a:cs typeface="+mn-cs"/>
            </a:rPr>
            <a:t>'DBE', 'VOSB', or 'N/A' must be selected </a:t>
          </a:r>
          <a:r>
            <a:rPr lang="en-US" sz="1100" baseline="0">
              <a:effectLst/>
              <a:latin typeface="+mn-lt"/>
              <a:ea typeface="+mn-ea"/>
              <a:cs typeface="+mn-cs"/>
            </a:rPr>
            <a:t>from drop-down menu </a:t>
          </a:r>
          <a:r>
            <a:rPr lang="en-US" sz="1100">
              <a:effectLst/>
              <a:latin typeface="+mn-lt"/>
              <a:ea typeface="+mn-ea"/>
              <a:cs typeface="+mn-cs"/>
            </a:rPr>
            <a:t>in Column A</a:t>
          </a:r>
          <a:r>
            <a:rPr lang="en-US" sz="1100" baseline="0">
              <a:effectLst/>
              <a:latin typeface="+mn-lt"/>
              <a:ea typeface="+mn-ea"/>
              <a:cs typeface="+mn-cs"/>
            </a:rPr>
            <a:t> </a:t>
          </a:r>
          <a:r>
            <a:rPr lang="en-US" sz="1100">
              <a:effectLst/>
              <a:latin typeface="+mn-lt"/>
              <a:ea typeface="+mn-ea"/>
              <a:cs typeface="+mn-cs"/>
            </a:rPr>
            <a:t>for each and every consultant.</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effectLst/>
          </a:endParaRPr>
        </a:p>
        <a:p>
          <a:pPr rtl="0"/>
          <a:endParaRPr lang="en-US" sz="1000">
            <a:effectLst/>
          </a:endParaRPr>
        </a:p>
        <a:p>
          <a:pPr algn="l" rtl="0">
            <a:defRPr sz="1000"/>
          </a:pPr>
          <a:endParaRPr lang="en-US" sz="1000" b="0" i="0" u="none" strike="noStrike" baseline="0">
            <a:solidFill>
              <a:srgbClr val="000000"/>
            </a:solidFill>
            <a:latin typeface="Arial"/>
            <a:cs typeface="Aria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38099</xdr:rowOff>
    </xdr:from>
    <xdr:to>
      <xdr:col>9</xdr:col>
      <xdr:colOff>571500</xdr:colOff>
      <xdr:row>39</xdr:row>
      <xdr:rowOff>133350</xdr:rowOff>
    </xdr:to>
    <xdr:sp macro="" textlink="">
      <xdr:nvSpPr>
        <xdr:cNvPr id="2" name="TextBox 1">
          <a:extLst>
            <a:ext uri="{FF2B5EF4-FFF2-40B4-BE49-F238E27FC236}">
              <a16:creationId xmlns:a16="http://schemas.microsoft.com/office/drawing/2014/main" id="{FF4A10D5-5069-4AAE-997C-C905CCBC3A98}"/>
            </a:ext>
          </a:extLst>
        </xdr:cNvPr>
        <xdr:cNvSpPr txBox="1"/>
      </xdr:nvSpPr>
      <xdr:spPr>
        <a:xfrm>
          <a:off x="19050" y="38099"/>
          <a:ext cx="6038850" cy="6410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457200" algn="l">
            <a:spcBef>
              <a:spcPts val="1200"/>
            </a:spcBef>
            <a:spcAft>
              <a:spcPts val="1200"/>
            </a:spcAft>
          </a:pPr>
          <a:r>
            <a:rPr lang="en-US" sz="1400" b="1">
              <a:effectLst/>
              <a:latin typeface="Calibri" panose="020F0502020204030204" pitchFamily="34" charset="0"/>
              <a:ea typeface="Times New Roman" panose="02020603050405020304" pitchFamily="18" charset="0"/>
              <a:cs typeface="Arial" panose="020B0604020202020204" pitchFamily="34" charset="0"/>
            </a:rPr>
            <a:t>Reallocation of Funds within a Professional Services Contract</a:t>
          </a:r>
          <a:endParaRPr lang="en-US" sz="1200" b="1">
            <a:effectLst/>
            <a:latin typeface="Arial Bold" panose="020B0704020202020204" pitchFamily="34" charset="0"/>
            <a:ea typeface="Times New Roman" panose="02020603050405020304" pitchFamily="18" charset="0"/>
            <a:cs typeface="Arial" panose="020B0604020202020204" pitchFamily="34" charset="0"/>
          </a:endParaRPr>
        </a:p>
        <a:p>
          <a:pPr marL="0" marR="0" indent="457200">
            <a:lnSpc>
              <a:spcPct val="115000"/>
            </a:lnSpc>
            <a:spcBef>
              <a:spcPts val="0"/>
            </a:spcBef>
            <a:spcAft>
              <a:spcPts val="1000"/>
            </a:spcAft>
          </a:pPr>
          <a:r>
            <a:rPr lang="en-US" sz="1100">
              <a:effectLst/>
              <a:latin typeface="Calibri" panose="020F0502020204030204" pitchFamily="34" charset="0"/>
              <a:ea typeface="Calibri" panose="020F0502020204030204" pitchFamily="34" charset="0"/>
              <a:cs typeface="Arial" panose="020B0604020202020204" pitchFamily="34" charset="0"/>
            </a:rPr>
            <a:t>A Reallocation is a tool used to do any of the following: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spcBef>
              <a:spcPts val="300"/>
            </a:spcBef>
            <a:spcAft>
              <a:spcPts val="0"/>
            </a:spcAft>
            <a:buFont typeface="Symbol" panose="05050102010706020507" pitchFamily="18" charset="2"/>
            <a:buChar char=""/>
          </a:pPr>
          <a:r>
            <a:rPr lang="en-US" sz="1100">
              <a:solidFill>
                <a:srgbClr val="000000"/>
              </a:solidFill>
              <a:effectLst/>
              <a:latin typeface="Calibri" panose="020F0502020204030204" pitchFamily="34" charset="0"/>
              <a:ea typeface="Calibri" panose="020F0502020204030204" pitchFamily="34" charset="0"/>
              <a:cs typeface="Arial" panose="020B0604020202020204" pitchFamily="34" charset="0"/>
            </a:rPr>
            <a:t>Redistribute current funds between direct costs and direct labor.</a:t>
          </a:r>
          <a:endParaRPr lang="en-US" sz="1200">
            <a:solidFill>
              <a:srgbClr val="000000"/>
            </a:solidFill>
            <a:effectLst/>
            <a:latin typeface="Arial" panose="020B0604020202020204" pitchFamily="34" charset="0"/>
            <a:ea typeface="Calibri" panose="020F0502020204030204" pitchFamily="34" charset="0"/>
          </a:endParaRPr>
        </a:p>
        <a:p>
          <a:pPr marL="342900" marR="0" lvl="0" indent="-342900">
            <a:spcBef>
              <a:spcPts val="300"/>
            </a:spcBef>
            <a:spcAft>
              <a:spcPts val="0"/>
            </a:spcAft>
            <a:buFont typeface="Symbol" panose="05050102010706020507" pitchFamily="18" charset="2"/>
            <a:buChar char=""/>
          </a:pPr>
          <a:r>
            <a:rPr lang="en-US" sz="1100">
              <a:solidFill>
                <a:srgbClr val="000000"/>
              </a:solidFill>
              <a:effectLst/>
              <a:latin typeface="Calibri" panose="020F0502020204030204" pitchFamily="34" charset="0"/>
              <a:ea typeface="Calibri" panose="020F0502020204030204" pitchFamily="34" charset="0"/>
              <a:cs typeface="Arial" panose="020B0604020202020204" pitchFamily="34" charset="0"/>
            </a:rPr>
            <a:t>Redistribute current contract funds between project participants. </a:t>
          </a:r>
          <a:endParaRPr lang="en-US" sz="1200">
            <a:solidFill>
              <a:srgbClr val="000000"/>
            </a:solidFill>
            <a:effectLst/>
            <a:latin typeface="Arial" panose="020B0604020202020204" pitchFamily="34" charset="0"/>
            <a:ea typeface="Calibri" panose="020F0502020204030204" pitchFamily="34" charset="0"/>
          </a:endParaRPr>
        </a:p>
        <a:p>
          <a:pPr marL="342900" marR="0" lvl="0" indent="-342900">
            <a:spcBef>
              <a:spcPts val="300"/>
            </a:spcBef>
            <a:spcAft>
              <a:spcPts val="0"/>
            </a:spcAft>
            <a:buFont typeface="Symbol" panose="05050102010706020507" pitchFamily="18" charset="2"/>
            <a:buChar char=""/>
          </a:pPr>
          <a:r>
            <a:rPr lang="en-US" sz="1100">
              <a:solidFill>
                <a:srgbClr val="000000"/>
              </a:solidFill>
              <a:effectLst/>
              <a:latin typeface="Calibri" panose="020F0502020204030204" pitchFamily="34" charset="0"/>
              <a:ea typeface="Calibri" panose="020F0502020204030204" pitchFamily="34" charset="0"/>
              <a:cs typeface="Arial" panose="020B0604020202020204" pitchFamily="34" charset="0"/>
            </a:rPr>
            <a:t>Addition of a new project participant</a:t>
          </a:r>
          <a:r>
            <a:rPr lang="en-US" sz="1100" baseline="0">
              <a:solidFill>
                <a:srgbClr val="000000"/>
              </a:solidFill>
              <a:effectLst/>
              <a:latin typeface="Calibri" panose="020F0502020204030204" pitchFamily="34" charset="0"/>
              <a:ea typeface="Calibri" panose="020F0502020204030204" pitchFamily="34" charset="0"/>
              <a:cs typeface="Arial" panose="020B0604020202020204" pitchFamily="34" charset="0"/>
            </a:rPr>
            <a:t> </a:t>
          </a:r>
          <a:r>
            <a:rPr lang="en-US" sz="1100" baseline="0">
              <a:solidFill>
                <a:srgbClr val="FF0000"/>
              </a:solidFill>
              <a:effectLst/>
              <a:latin typeface="Calibri" panose="020F0502020204030204" pitchFamily="34" charset="0"/>
              <a:ea typeface="Calibri" panose="020F0502020204030204" pitchFamily="34" charset="0"/>
              <a:cs typeface="Arial" panose="020B0604020202020204" pitchFamily="34" charset="0"/>
            </a:rPr>
            <a:t>(also requires Exhibits and delinquent debt form for all new subconsultants, and financial disclosures for new subconsultants with $50,000 or more in work to be performed)</a:t>
          </a:r>
          <a:endParaRPr lang="en-US" sz="1100" baseline="0">
            <a:solidFill>
              <a:schemeClr val="dk1"/>
            </a:solidFill>
            <a:effectLst/>
            <a:latin typeface="Calibri" panose="020F0502020204030204" pitchFamily="34" charset="0"/>
            <a:ea typeface="Calibri" panose="020F0502020204030204" pitchFamily="34" charset="0"/>
            <a:cs typeface="Arial" panose="020B0604020202020204" pitchFamily="34" charset="0"/>
          </a:endParaRPr>
        </a:p>
        <a:p>
          <a:pPr marL="342900" marR="0" lvl="0" indent="-342900">
            <a:spcBef>
              <a:spcPts val="300"/>
            </a:spcBef>
            <a:spcAft>
              <a:spcPts val="0"/>
            </a:spcAft>
            <a:buFont typeface="Symbol" panose="05050102010706020507" pitchFamily="18" charset="2"/>
            <a:buChar char=""/>
          </a:pPr>
          <a:endParaRPr lang="en-US" sz="1100">
            <a:effectLst/>
            <a:latin typeface="Calibri" panose="020F0502020204030204" pitchFamily="34" charset="0"/>
            <a:ea typeface="Calibri" panose="020F0502020204030204" pitchFamily="34" charset="0"/>
            <a:cs typeface="Arial" panose="020B0604020202020204" pitchFamily="34" charset="0"/>
          </a:endParaRPr>
        </a:p>
        <a:p>
          <a:pPr marL="0" marR="0">
            <a:lnSpc>
              <a:spcPct val="115000"/>
            </a:lnSpc>
            <a:spcBef>
              <a:spcPts val="0"/>
            </a:spcBef>
            <a:spcAft>
              <a:spcPts val="1000"/>
            </a:spcAft>
          </a:pPr>
          <a:r>
            <a:rPr lang="en-US" sz="1100">
              <a:effectLst/>
              <a:latin typeface="Calibri" panose="020F0502020204030204" pitchFamily="34" charset="0"/>
              <a:ea typeface="Calibri" panose="020F0502020204030204" pitchFamily="34" charset="0"/>
              <a:cs typeface="Arial" panose="020B0604020202020204" pitchFamily="34" charset="0"/>
            </a:rPr>
            <a:t>A reallocation is not used to increase the Maximum Allowable Fee of the contract.  An increase in the Maximum Allowable Fee of the contract requires Board action.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1000"/>
            </a:spcAft>
          </a:pPr>
          <a:r>
            <a:rPr lang="en-US" sz="1100">
              <a:effectLst/>
              <a:latin typeface="Calibri" panose="020F0502020204030204" pitchFamily="34" charset="0"/>
              <a:ea typeface="Calibri" panose="020F0502020204030204" pitchFamily="34" charset="0"/>
              <a:cs typeface="Arial" panose="020B0604020202020204" pitchFamily="34" charset="0"/>
            </a:rPr>
            <a:t>Reallocations are required when a consultant needs to increase or decrease a Prime/Subconsultant’s direct labor and/or direct cost, add a new subconsultant(s) to the contract or when releasing Additional Services (Contingency).  A reallocation is never used to increase the contract’s Maximum</a:t>
          </a:r>
          <a:r>
            <a:rPr lang="en-US" sz="1100" baseline="0">
              <a:effectLst/>
              <a:latin typeface="Calibri" panose="020F0502020204030204" pitchFamily="34" charset="0"/>
              <a:ea typeface="Calibri" panose="020F0502020204030204" pitchFamily="34" charset="0"/>
              <a:cs typeface="Arial" panose="020B0604020202020204" pitchFamily="34" charset="0"/>
            </a:rPr>
            <a:t> Allowable Fee</a:t>
          </a:r>
          <a:r>
            <a:rPr lang="en-US" sz="1100">
              <a:effectLst/>
              <a:latin typeface="Calibri" panose="020F0502020204030204" pitchFamily="34" charset="0"/>
              <a:ea typeface="Calibri" panose="020F0502020204030204" pitchFamily="34" charset="0"/>
              <a:cs typeface="Arial" panose="020B0604020202020204" pitchFamily="34" charset="0"/>
            </a:rPr>
            <a:t>.  </a:t>
          </a:r>
        </a:p>
        <a:p>
          <a:pPr marL="0" marR="0" lvl="0" indent="0" defTabSz="914400" eaLnBrk="1" fontAlgn="auto" latinLnBrk="0" hangingPunct="1">
            <a:lnSpc>
              <a:spcPct val="115000"/>
            </a:lnSpc>
            <a:spcBef>
              <a:spcPts val="0"/>
            </a:spcBef>
            <a:spcAft>
              <a:spcPts val="1000"/>
            </a:spcAft>
            <a:buClrTx/>
            <a:buSzTx/>
            <a:buFontTx/>
            <a:buNone/>
            <a:tabLst/>
            <a:defRPr/>
          </a:pPr>
          <a:r>
            <a:rPr lang="en-US" sz="1100">
              <a:effectLst/>
              <a:latin typeface="Calibri" panose="020F0502020204030204" pitchFamily="34" charset="0"/>
              <a:cs typeface="Arial" panose="020B0604020202020204" pitchFamily="34" charset="0"/>
            </a:rPr>
            <a:t>The Prime consultant must submit a request for a reallocation via the Reallocation</a:t>
          </a:r>
          <a:r>
            <a:rPr lang="en-US" sz="1100" baseline="0">
              <a:effectLst/>
              <a:latin typeface="Calibri" panose="020F0502020204030204" pitchFamily="34" charset="0"/>
              <a:cs typeface="Arial" panose="020B0604020202020204" pitchFamily="34" charset="0"/>
            </a:rPr>
            <a:t> (E-CR) process in e-Builder</a:t>
          </a:r>
          <a:r>
            <a:rPr lang="en-US" sz="1100">
              <a:effectLst/>
              <a:latin typeface="Calibri" panose="020F0502020204030204" pitchFamily="34" charset="0"/>
              <a:cs typeface="Arial" panose="020B0604020202020204" pitchFamily="34" charset="0"/>
            </a:rPr>
            <a:t>.  The Prime submits a Reallocation Request Letter and a completed Reallocation form (PDF</a:t>
          </a:r>
          <a:r>
            <a:rPr lang="en-US" sz="1100" baseline="0">
              <a:effectLst/>
              <a:latin typeface="Calibri" panose="020F0502020204030204" pitchFamily="34" charset="0"/>
              <a:cs typeface="Arial" panose="020B0604020202020204" pitchFamily="34" charset="0"/>
            </a:rPr>
            <a:t> file)</a:t>
          </a:r>
          <a:r>
            <a:rPr lang="en-US" sz="1100">
              <a:effectLst/>
              <a:latin typeface="Calibri" panose="020F0502020204030204" pitchFamily="34" charset="0"/>
              <a:cs typeface="Arial" panose="020B0604020202020204" pitchFamily="34" charset="0"/>
            </a:rPr>
            <a:t>.  The letter should be addressed to the Chief Engineering Officer; Attention: Tollway Project Manager (PM).  </a:t>
          </a:r>
        </a:p>
        <a:p>
          <a:pPr marL="0" marR="0" lvl="0" indent="0" defTabSz="914400" eaLnBrk="1" fontAlgn="auto" latinLnBrk="0" hangingPunct="1">
            <a:lnSpc>
              <a:spcPct val="115000"/>
            </a:lnSpc>
            <a:spcBef>
              <a:spcPts val="0"/>
            </a:spcBef>
            <a:spcAft>
              <a:spcPts val="1000"/>
            </a:spcAft>
            <a:buClrTx/>
            <a:buSzTx/>
            <a:buFontTx/>
            <a:buNone/>
            <a:tabLst/>
            <a:defRPr/>
          </a:pPr>
          <a:r>
            <a:rPr lang="en-US" sz="1100">
              <a:solidFill>
                <a:srgbClr val="00B0F0"/>
              </a:solidFill>
              <a:effectLst/>
              <a:latin typeface="+mn-lt"/>
              <a:ea typeface="+mn-ea"/>
              <a:cs typeface="+mn-cs"/>
            </a:rPr>
            <a:t>When it is determined that a reallocation is required, the Prime consultant can request a current breakdown of the contract funds from their Tollway expediter to ensure a correct starting point for the reallocation request.</a:t>
          </a:r>
        </a:p>
        <a:p>
          <a:pPr marL="0" marR="0">
            <a:lnSpc>
              <a:spcPct val="115000"/>
            </a:lnSpc>
            <a:spcBef>
              <a:spcPts val="0"/>
            </a:spcBef>
            <a:spcAft>
              <a:spcPts val="1000"/>
            </a:spcAft>
          </a:pPr>
          <a:r>
            <a:rPr lang="en-US" sz="1400" b="1">
              <a:effectLst/>
              <a:latin typeface="Calibri" panose="020F0502020204030204" pitchFamily="34" charset="0"/>
              <a:ea typeface="Times New Roman" panose="02020603050405020304" pitchFamily="18" charset="0"/>
              <a:cs typeface="Arial" panose="020B0604020202020204" pitchFamily="34" charset="0"/>
            </a:rPr>
            <a:t>Release of Contingency Funds</a:t>
          </a:r>
          <a:endParaRPr lang="en-US" sz="1200" b="1">
            <a:effectLst/>
            <a:latin typeface="Arial Bold" panose="020B0704020202020204" pitchFamily="34" charset="0"/>
            <a:ea typeface="Times New Roman" panose="02020603050405020304" pitchFamily="18" charset="0"/>
            <a:cs typeface="Arial" panose="020B0604020202020204" pitchFamily="34" charset="0"/>
          </a:endParaRPr>
        </a:p>
        <a:p>
          <a:pPr marL="0" marR="0">
            <a:lnSpc>
              <a:spcPct val="115000"/>
            </a:lnSpc>
            <a:spcBef>
              <a:spcPts val="0"/>
            </a:spcBef>
            <a:spcAft>
              <a:spcPts val="10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Contingencies are additional services identified in a contract as potential work that the Illinois Tollway may or may not perform.  If it is decided after execution of the contract that the contingency scope of additional services will be performed, the consultant must submit a letter requesting the amount to be released.  The Chief Engineering Officer has the authority to release the contingency.  The contingency can be released in full or in part.</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71BE9-AECB-4C2C-AFD0-1C459FD5EF30}">
  <sheetPr codeName="Sheet1"/>
  <dimension ref="A1:E134"/>
  <sheetViews>
    <sheetView showGridLines="0" zoomScale="120" zoomScaleNormal="120" workbookViewId="0">
      <selection activeCell="D3" sqref="D3"/>
    </sheetView>
  </sheetViews>
  <sheetFormatPr defaultRowHeight="15" x14ac:dyDescent="0.25"/>
  <cols>
    <col min="1" max="1" width="10.7109375" style="8" customWidth="1"/>
    <col min="2" max="2" width="34.28515625" style="8" customWidth="1"/>
    <col min="3" max="3" width="21.42578125" style="14" customWidth="1"/>
    <col min="4" max="4" width="20.140625" style="14" customWidth="1"/>
    <col min="5" max="5" width="18.85546875" style="14" customWidth="1"/>
    <col min="6" max="16384" width="9.140625" style="8"/>
  </cols>
  <sheetData>
    <row r="1" spans="1:5" ht="13.5" customHeight="1" x14ac:dyDescent="0.25">
      <c r="E1" s="17" t="s">
        <v>45</v>
      </c>
    </row>
    <row r="2" spans="1:5" ht="21" customHeight="1" x14ac:dyDescent="0.25">
      <c r="B2" s="34" t="s">
        <v>0</v>
      </c>
      <c r="C2" s="35"/>
      <c r="D2" s="35"/>
      <c r="E2" s="35"/>
    </row>
    <row r="3" spans="1:5" ht="11.25" customHeight="1" x14ac:dyDescent="0.25">
      <c r="C3" s="16" t="s">
        <v>28</v>
      </c>
      <c r="D3" s="25" t="s">
        <v>29</v>
      </c>
    </row>
    <row r="4" spans="1:5" ht="15.75" customHeight="1" x14ac:dyDescent="0.25">
      <c r="B4" s="36"/>
      <c r="C4" s="35"/>
      <c r="D4" s="35"/>
      <c r="E4" s="35"/>
    </row>
    <row r="5" spans="1:5" ht="45" x14ac:dyDescent="0.25">
      <c r="A5" s="12" t="s">
        <v>44</v>
      </c>
      <c r="B5" s="1" t="s">
        <v>1</v>
      </c>
      <c r="C5" s="2" t="s">
        <v>2</v>
      </c>
      <c r="D5" s="1" t="s">
        <v>3</v>
      </c>
      <c r="E5" s="1" t="s">
        <v>4</v>
      </c>
    </row>
    <row r="6" spans="1:5" ht="22.5" customHeight="1" x14ac:dyDescent="0.25">
      <c r="B6" s="3" t="s">
        <v>33</v>
      </c>
      <c r="C6" s="13">
        <f>SUM(C11:C13)</f>
        <v>0</v>
      </c>
      <c r="D6" s="13">
        <f>SUM(D11:D13)</f>
        <v>0</v>
      </c>
      <c r="E6" s="13">
        <f>C6+D6</f>
        <v>0</v>
      </c>
    </row>
    <row r="7" spans="1:5" x14ac:dyDescent="0.25">
      <c r="A7" s="7" t="s">
        <v>52</v>
      </c>
      <c r="B7" s="26" t="s">
        <v>5</v>
      </c>
      <c r="C7" s="28" t="s">
        <v>35</v>
      </c>
      <c r="D7" s="29"/>
      <c r="E7" s="30"/>
    </row>
    <row r="8" spans="1:5" x14ac:dyDescent="0.25">
      <c r="B8" s="4" t="s">
        <v>6</v>
      </c>
      <c r="C8" s="23"/>
      <c r="D8" s="23"/>
      <c r="E8" s="15">
        <f>+C8+D8</f>
        <v>0</v>
      </c>
    </row>
    <row r="9" spans="1:5" x14ac:dyDescent="0.25">
      <c r="B9" s="4" t="s">
        <v>7</v>
      </c>
      <c r="C9" s="15">
        <f>SUM(C19,C25,C31,C37,C43,C49,C55,C61,C67,C73,C79,C85,C91,C97,C103,C109,C115,C121,C127,C133)-SUM(C17,C23,C29,C35,C41,C47,C53,C59,C65,C71,C77,C83,C89,C95,C101,C107,C113,C119,C125,C131)</f>
        <v>0</v>
      </c>
      <c r="D9" s="15">
        <f>SUM(D19,D25,D31,D37,D43,D49,D55,D61,D67,D73,D79,D85,D91,D97,D103,D109,D115,D121,D127,D133)-SUM(D17,D23,D29,D35,D41,D47,D53,D59,D65,D71,D77,D83,D89,D95,D101,D107,D113,D119,D125,D131)</f>
        <v>0</v>
      </c>
      <c r="E9" s="15">
        <f t="shared" ref="E9:E13" si="0">+C9+D9</f>
        <v>0</v>
      </c>
    </row>
    <row r="10" spans="1:5" x14ac:dyDescent="0.25">
      <c r="B10" s="4" t="s">
        <v>8</v>
      </c>
      <c r="C10" s="23"/>
      <c r="D10" s="23"/>
      <c r="E10" s="15">
        <f t="shared" si="0"/>
        <v>0</v>
      </c>
    </row>
    <row r="11" spans="1:5" x14ac:dyDescent="0.25">
      <c r="B11" s="4" t="s">
        <v>24</v>
      </c>
      <c r="C11" s="23"/>
      <c r="D11" s="23"/>
      <c r="E11" s="15">
        <f t="shared" si="0"/>
        <v>0</v>
      </c>
    </row>
    <row r="12" spans="1:5" x14ac:dyDescent="0.25">
      <c r="B12" s="4" t="s">
        <v>25</v>
      </c>
      <c r="C12" s="23"/>
      <c r="D12" s="23"/>
      <c r="E12" s="15">
        <f t="shared" si="0"/>
        <v>0</v>
      </c>
    </row>
    <row r="13" spans="1:5" ht="22.5" x14ac:dyDescent="0.25">
      <c r="B13" s="1" t="s">
        <v>32</v>
      </c>
      <c r="C13" s="15">
        <f>SUM(C8:C10)</f>
        <v>0</v>
      </c>
      <c r="D13" s="15">
        <f>SUM(D8:D10)</f>
        <v>0</v>
      </c>
      <c r="E13" s="15">
        <f t="shared" si="0"/>
        <v>0</v>
      </c>
    </row>
    <row r="14" spans="1:5" x14ac:dyDescent="0.25">
      <c r="B14" s="10" t="str">
        <f>_xlfn.IFS(A7="DBE","TOTAL DBE PERCENTAGE",A7="VOSB","TOTAL VOSB PERCENTAGE",A7="N/A","NO DBE/VOSB COMMITMENT",A7="","MAKE SELECTION IN COLUMN A",A7="Select One","MAKE SELECTION IN COLUMN A")</f>
        <v>MAKE SELECTION IN COLUMN A</v>
      </c>
      <c r="C14" s="11" t="e">
        <f>_xlfn.IFS(A7="DBE",SUM(C8,C10)/$C$13,A7="VOSB",SUM(C8,C10)/$C$13,A7="N/A","-")</f>
        <v>#N/A</v>
      </c>
      <c r="D14" s="5"/>
      <c r="E14" s="11" t="e">
        <f>_xlfn.IFS(A7="DBE",SUM(E8,E10)/$E$13,A7="VOSB",SUM(E8,E10)/$E$13,A7="N/A","-")</f>
        <v>#N/A</v>
      </c>
    </row>
    <row r="15" spans="1:5" ht="15" customHeight="1" x14ac:dyDescent="0.25">
      <c r="A15" s="7" t="s">
        <v>52</v>
      </c>
      <c r="B15" s="26" t="s">
        <v>11</v>
      </c>
      <c r="C15" s="28" t="s">
        <v>36</v>
      </c>
      <c r="D15" s="29"/>
      <c r="E15" s="30"/>
    </row>
    <row r="16" spans="1:5" x14ac:dyDescent="0.25">
      <c r="B16" s="18" t="s">
        <v>6</v>
      </c>
      <c r="C16" s="24"/>
      <c r="D16" s="24"/>
      <c r="E16" s="19">
        <f>+C16+D16</f>
        <v>0</v>
      </c>
    </row>
    <row r="17" spans="1:5" x14ac:dyDescent="0.25">
      <c r="B17" s="4" t="s">
        <v>7</v>
      </c>
      <c r="C17" s="23"/>
      <c r="D17" s="23"/>
      <c r="E17" s="15">
        <f t="shared" ref="E17:E19" si="1">+C17+D17</f>
        <v>0</v>
      </c>
    </row>
    <row r="18" spans="1:5" x14ac:dyDescent="0.25">
      <c r="B18" s="4" t="s">
        <v>8</v>
      </c>
      <c r="C18" s="23"/>
      <c r="D18" s="23"/>
      <c r="E18" s="15">
        <f t="shared" si="1"/>
        <v>0</v>
      </c>
    </row>
    <row r="19" spans="1:5" x14ac:dyDescent="0.25">
      <c r="B19" s="1" t="s">
        <v>12</v>
      </c>
      <c r="C19" s="15">
        <f>SUM(C16:C18)</f>
        <v>0</v>
      </c>
      <c r="D19" s="15">
        <f>SUM(D16:D18)</f>
        <v>0</v>
      </c>
      <c r="E19" s="15">
        <f t="shared" si="1"/>
        <v>0</v>
      </c>
    </row>
    <row r="20" spans="1:5" x14ac:dyDescent="0.25">
      <c r="B20" s="10" t="str">
        <f>_xlfn.IFS(A15="DBE","TOTAL DBE PERCENTAGE",A15="VOSB","TOTAL VOSB PERCENTAGE",A15="N/A","NO DBE/VOSB COMMITMENT",A15="","MAKE SELECTION IN COLUMN A",A15="Select One","MAKE SELECTION IN COLUMN A")</f>
        <v>MAKE SELECTION IN COLUMN A</v>
      </c>
      <c r="C20" s="11" t="e">
        <f>_xlfn.IFS(A15="DBE",SUM(C16,C18)/$C$13,A15="VOSB",SUM(C16,C18)/$C$13,A15="N/A","-")</f>
        <v>#N/A</v>
      </c>
      <c r="D20" s="5"/>
      <c r="E20" s="11" t="e">
        <f>_xlfn.IFS(A15="DBE",SUM(E16,E18)/$E$13,A15="VOSB",SUM(E16,E18)/$E$13,A15="N/A","-")</f>
        <v>#N/A</v>
      </c>
    </row>
    <row r="21" spans="1:5" ht="15" customHeight="1" x14ac:dyDescent="0.25">
      <c r="A21" s="7" t="s">
        <v>52</v>
      </c>
      <c r="B21" s="26" t="s">
        <v>11</v>
      </c>
      <c r="C21" s="28" t="s">
        <v>36</v>
      </c>
      <c r="D21" s="29"/>
      <c r="E21" s="30"/>
    </row>
    <row r="22" spans="1:5" x14ac:dyDescent="0.25">
      <c r="B22" s="4" t="s">
        <v>6</v>
      </c>
      <c r="C22" s="23"/>
      <c r="D22" s="23"/>
      <c r="E22" s="15">
        <f>+C22+D22</f>
        <v>0</v>
      </c>
    </row>
    <row r="23" spans="1:5" x14ac:dyDescent="0.25">
      <c r="B23" s="4" t="s">
        <v>7</v>
      </c>
      <c r="C23" s="23"/>
      <c r="D23" s="23"/>
      <c r="E23" s="15">
        <f t="shared" ref="E23:E25" si="2">+C23+D23</f>
        <v>0</v>
      </c>
    </row>
    <row r="24" spans="1:5" x14ac:dyDescent="0.25">
      <c r="B24" s="4" t="s">
        <v>8</v>
      </c>
      <c r="C24" s="23"/>
      <c r="D24" s="23"/>
      <c r="E24" s="15">
        <f t="shared" si="2"/>
        <v>0</v>
      </c>
    </row>
    <row r="25" spans="1:5" x14ac:dyDescent="0.25">
      <c r="B25" s="1" t="s">
        <v>12</v>
      </c>
      <c r="C25" s="15">
        <f>SUM(C22:C24)</f>
        <v>0</v>
      </c>
      <c r="D25" s="15">
        <f>SUM(D22:D24)</f>
        <v>0</v>
      </c>
      <c r="E25" s="15">
        <f t="shared" si="2"/>
        <v>0</v>
      </c>
    </row>
    <row r="26" spans="1:5" x14ac:dyDescent="0.25">
      <c r="B26" s="10" t="str">
        <f>_xlfn.IFS(A21="DBE","TOTAL DBE PERCENTAGE",A21="VOSB","TOTAL VOSB PERCENTAGE",A21="N/A","NO DBE/VOSB COMMITMENT",A21="","MAKE SELECTION IN COLUMN A",A21="Select One","MAKE SELECTION IN COLUMN A")</f>
        <v>MAKE SELECTION IN COLUMN A</v>
      </c>
      <c r="C26" s="11" t="e">
        <f>_xlfn.IFS(A21="DBE",SUM(C22,C24)/$C$13,A21="VOSB",SUM(C22,C24)/$C$13,A21="N/A","-")</f>
        <v>#N/A</v>
      </c>
      <c r="D26" s="5"/>
      <c r="E26" s="11" t="e">
        <f>_xlfn.IFS(A21="DBE",SUM(E22,E24)/$E$13,A21="VOSB",SUM(E22,E24)/$E$13,A21="N/A","-")</f>
        <v>#N/A</v>
      </c>
    </row>
    <row r="27" spans="1:5" ht="15" customHeight="1" x14ac:dyDescent="0.25">
      <c r="A27" s="7" t="s">
        <v>52</v>
      </c>
      <c r="B27" s="26" t="s">
        <v>11</v>
      </c>
      <c r="C27" s="28" t="s">
        <v>36</v>
      </c>
      <c r="D27" s="29"/>
      <c r="E27" s="30"/>
    </row>
    <row r="28" spans="1:5" x14ac:dyDescent="0.25">
      <c r="B28" s="4" t="s">
        <v>6</v>
      </c>
      <c r="C28" s="23"/>
      <c r="D28" s="23"/>
      <c r="E28" s="15">
        <f>+C28+D28</f>
        <v>0</v>
      </c>
    </row>
    <row r="29" spans="1:5" x14ac:dyDescent="0.25">
      <c r="B29" s="4" t="s">
        <v>7</v>
      </c>
      <c r="C29" s="23"/>
      <c r="D29" s="23"/>
      <c r="E29" s="15">
        <f t="shared" ref="E29:E31" si="3">+C29+D29</f>
        <v>0</v>
      </c>
    </row>
    <row r="30" spans="1:5" x14ac:dyDescent="0.25">
      <c r="B30" s="4" t="s">
        <v>8</v>
      </c>
      <c r="C30" s="23"/>
      <c r="D30" s="23"/>
      <c r="E30" s="15">
        <f t="shared" si="3"/>
        <v>0</v>
      </c>
    </row>
    <row r="31" spans="1:5" x14ac:dyDescent="0.25">
      <c r="B31" s="1" t="s">
        <v>12</v>
      </c>
      <c r="C31" s="15">
        <f>SUM(C28:C30)</f>
        <v>0</v>
      </c>
      <c r="D31" s="15">
        <f>SUM(D28:D30)</f>
        <v>0</v>
      </c>
      <c r="E31" s="15">
        <f t="shared" si="3"/>
        <v>0</v>
      </c>
    </row>
    <row r="32" spans="1:5" ht="15" customHeight="1" x14ac:dyDescent="0.25">
      <c r="B32" s="10" t="str">
        <f>_xlfn.IFS(A27="DBE","TOTAL DBE PERCENTAGE",A27="VOSB","TOTAL VOSB PERCENTAGE",A27="N/A","NO DBE/VOSB COMMITMENT",A27="","MAKE SELECTION IN COLUMN A",A27="Select One","MAKE SELECTION IN COLUMN A")</f>
        <v>MAKE SELECTION IN COLUMN A</v>
      </c>
      <c r="C32" s="11" t="e">
        <f>_xlfn.IFS(A27="DBE",SUM(C28,C30)/$C$13,A27="VOSB",SUM(C28,C30)/$C$13,A27="N/A","-")</f>
        <v>#N/A</v>
      </c>
      <c r="D32" s="5"/>
      <c r="E32" s="11" t="e">
        <f>_xlfn.IFS(A27="DBE",SUM(E28,E30)/$E$13,A27="VOSB",SUM(E28,E30)/$E$13,A27="N/A","-")</f>
        <v>#N/A</v>
      </c>
    </row>
    <row r="33" spans="1:5" ht="15" customHeight="1" x14ac:dyDescent="0.25">
      <c r="A33" s="7" t="s">
        <v>52</v>
      </c>
      <c r="B33" s="26" t="s">
        <v>11</v>
      </c>
      <c r="C33" s="28" t="s">
        <v>36</v>
      </c>
      <c r="D33" s="29"/>
      <c r="E33" s="30"/>
    </row>
    <row r="34" spans="1:5" x14ac:dyDescent="0.25">
      <c r="B34" s="4" t="s">
        <v>6</v>
      </c>
      <c r="C34" s="23"/>
      <c r="D34" s="23"/>
      <c r="E34" s="15">
        <f>+C34+D34</f>
        <v>0</v>
      </c>
    </row>
    <row r="35" spans="1:5" x14ac:dyDescent="0.25">
      <c r="B35" s="4" t="s">
        <v>7</v>
      </c>
      <c r="C35" s="23"/>
      <c r="D35" s="23"/>
      <c r="E35" s="15">
        <f t="shared" ref="E35:E37" si="4">+C35+D35</f>
        <v>0</v>
      </c>
    </row>
    <row r="36" spans="1:5" x14ac:dyDescent="0.25">
      <c r="B36" s="4" t="s">
        <v>8</v>
      </c>
      <c r="C36" s="23"/>
      <c r="D36" s="23"/>
      <c r="E36" s="15">
        <f t="shared" si="4"/>
        <v>0</v>
      </c>
    </row>
    <row r="37" spans="1:5" ht="15" customHeight="1" x14ac:dyDescent="0.25">
      <c r="B37" s="1" t="s">
        <v>12</v>
      </c>
      <c r="C37" s="15">
        <f>SUM(C34:C36)</f>
        <v>0</v>
      </c>
      <c r="D37" s="15">
        <f>SUM(D34:D36)</f>
        <v>0</v>
      </c>
      <c r="E37" s="15">
        <f t="shared" si="4"/>
        <v>0</v>
      </c>
    </row>
    <row r="38" spans="1:5" x14ac:dyDescent="0.25">
      <c r="B38" s="10" t="str">
        <f>_xlfn.IFS(A33="DBE","TOTAL DBE PERCENTAGE",A33="VOSB","TOTAL VOSB PERCENTAGE",A33="N/A","NO DBE/VOSB COMMITMENT",A33="","MAKE SELECTION IN COLUMN A",A33="Select One","MAKE SELECTION IN COLUMN A")</f>
        <v>MAKE SELECTION IN COLUMN A</v>
      </c>
      <c r="C38" s="11" t="e">
        <f>_xlfn.IFS(A33="DBE",SUM(C34,C36)/$C$13,A33="VOSB",SUM(C34,C36)/$C$13,A33="N/A","-")</f>
        <v>#N/A</v>
      </c>
      <c r="D38" s="5"/>
      <c r="E38" s="11" t="e">
        <f>_xlfn.IFS(A33="DBE",SUM(E34,E36)/$E$13,A33="VOSB",SUM(E34,E36)/$E$13,A33="N/A","-")</f>
        <v>#N/A</v>
      </c>
    </row>
    <row r="39" spans="1:5" ht="15" customHeight="1" x14ac:dyDescent="0.25">
      <c r="A39" s="7" t="s">
        <v>52</v>
      </c>
      <c r="B39" s="26" t="s">
        <v>11</v>
      </c>
      <c r="C39" s="28" t="s">
        <v>36</v>
      </c>
      <c r="D39" s="29"/>
      <c r="E39" s="30"/>
    </row>
    <row r="40" spans="1:5" x14ac:dyDescent="0.25">
      <c r="B40" s="4" t="s">
        <v>6</v>
      </c>
      <c r="C40" s="23"/>
      <c r="D40" s="23"/>
      <c r="E40" s="15">
        <f>+C40+D40</f>
        <v>0</v>
      </c>
    </row>
    <row r="41" spans="1:5" x14ac:dyDescent="0.25">
      <c r="B41" s="4" t="s">
        <v>7</v>
      </c>
      <c r="C41" s="23"/>
      <c r="D41" s="23"/>
      <c r="E41" s="15">
        <f t="shared" ref="E41:E43" si="5">+C41+D41</f>
        <v>0</v>
      </c>
    </row>
    <row r="42" spans="1:5" ht="15" customHeight="1" x14ac:dyDescent="0.25">
      <c r="B42" s="4" t="s">
        <v>8</v>
      </c>
      <c r="C42" s="23"/>
      <c r="D42" s="23"/>
      <c r="E42" s="15">
        <f t="shared" si="5"/>
        <v>0</v>
      </c>
    </row>
    <row r="43" spans="1:5" x14ac:dyDescent="0.25">
      <c r="B43" s="1" t="s">
        <v>12</v>
      </c>
      <c r="C43" s="15">
        <f>SUM(C40:C42)</f>
        <v>0</v>
      </c>
      <c r="D43" s="15">
        <f>SUM(D40:D42)</f>
        <v>0</v>
      </c>
      <c r="E43" s="15">
        <f t="shared" si="5"/>
        <v>0</v>
      </c>
    </row>
    <row r="44" spans="1:5" x14ac:dyDescent="0.25">
      <c r="B44" s="10" t="str">
        <f>_xlfn.IFS(A39="DBE","TOTAL DBE PERCENTAGE",A39="VOSB","TOTAL VOSB PERCENTAGE",A39="N/A","NO DBE/VOSB COMMITMENT",A39="","MAKE SELECTION IN COLUMN A",A39="Select One","MAKE SELECTION IN COLUMN A")</f>
        <v>MAKE SELECTION IN COLUMN A</v>
      </c>
      <c r="C44" s="11" t="e">
        <f>_xlfn.IFS(A39="DBE",SUM(C40,C42)/$C$13,A39="VOSB",SUM(C40,C42)/$C$13,A39="N/A","-")</f>
        <v>#N/A</v>
      </c>
      <c r="D44" s="5"/>
      <c r="E44" s="11" t="e">
        <f>_xlfn.IFS(A39="DBE",SUM(E40,E42)/$E$13,A39="VOSB",SUM(E40,E42)/$E$13,A39="N/A","-")</f>
        <v>#N/A</v>
      </c>
    </row>
    <row r="45" spans="1:5" ht="15" customHeight="1" x14ac:dyDescent="0.25">
      <c r="A45" s="7" t="s">
        <v>52</v>
      </c>
      <c r="B45" s="26" t="s">
        <v>11</v>
      </c>
      <c r="C45" s="28" t="s">
        <v>36</v>
      </c>
      <c r="D45" s="29"/>
      <c r="E45" s="30"/>
    </row>
    <row r="46" spans="1:5" x14ac:dyDescent="0.25">
      <c r="B46" s="4" t="s">
        <v>6</v>
      </c>
      <c r="C46" s="23"/>
      <c r="D46" s="23"/>
      <c r="E46" s="15">
        <f>+C46+D46</f>
        <v>0</v>
      </c>
    </row>
    <row r="47" spans="1:5" ht="15" customHeight="1" x14ac:dyDescent="0.25">
      <c r="B47" s="4" t="s">
        <v>7</v>
      </c>
      <c r="C47" s="23"/>
      <c r="D47" s="23"/>
      <c r="E47" s="15">
        <f t="shared" ref="E47:E49" si="6">+C47+D47</f>
        <v>0</v>
      </c>
    </row>
    <row r="48" spans="1:5" x14ac:dyDescent="0.25">
      <c r="B48" s="4" t="s">
        <v>8</v>
      </c>
      <c r="C48" s="23"/>
      <c r="D48" s="23"/>
      <c r="E48" s="15">
        <f t="shared" si="6"/>
        <v>0</v>
      </c>
    </row>
    <row r="49" spans="1:5" x14ac:dyDescent="0.25">
      <c r="B49" s="1" t="s">
        <v>12</v>
      </c>
      <c r="C49" s="15">
        <f>SUM(C46:C48)</f>
        <v>0</v>
      </c>
      <c r="D49" s="15">
        <f>SUM(D46:D48)</f>
        <v>0</v>
      </c>
      <c r="E49" s="15">
        <f t="shared" si="6"/>
        <v>0</v>
      </c>
    </row>
    <row r="50" spans="1:5" x14ac:dyDescent="0.25">
      <c r="B50" s="10" t="str">
        <f>_xlfn.IFS(A45="DBE","TOTAL DBE PERCENTAGE",A45="VOSB","TOTAL VOSB PERCENTAGE",A45="N/A","NO DBE/VOSB COMMITMENT",A45="","MAKE SELECTION IN COLUMN A",A45="Select One","MAKE SELECTION IN COLUMN A")</f>
        <v>MAKE SELECTION IN COLUMN A</v>
      </c>
      <c r="C50" s="11" t="e">
        <f>_xlfn.IFS(A45="DBE",SUM(C46,C48)/$C$13,A45="VOSB",SUM(C46,C48)/$C$13,A45="N/A","-")</f>
        <v>#N/A</v>
      </c>
      <c r="D50" s="5"/>
      <c r="E50" s="11" t="e">
        <f>_xlfn.IFS(A45="DBE",SUM(E46,E48)/$E$13,A45="VOSB",SUM(E46,E48)/$E$13,A45="N/A","-")</f>
        <v>#N/A</v>
      </c>
    </row>
    <row r="51" spans="1:5" ht="15" customHeight="1" x14ac:dyDescent="0.25">
      <c r="A51" s="7" t="s">
        <v>52</v>
      </c>
      <c r="B51" s="26" t="s">
        <v>11</v>
      </c>
      <c r="C51" s="28" t="s">
        <v>36</v>
      </c>
      <c r="D51" s="29"/>
      <c r="E51" s="30"/>
    </row>
    <row r="52" spans="1:5" ht="15" customHeight="1" x14ac:dyDescent="0.25">
      <c r="B52" s="4" t="s">
        <v>6</v>
      </c>
      <c r="C52" s="23"/>
      <c r="D52" s="23"/>
      <c r="E52" s="15">
        <f>+C52+D52</f>
        <v>0</v>
      </c>
    </row>
    <row r="53" spans="1:5" x14ac:dyDescent="0.25">
      <c r="B53" s="4" t="s">
        <v>7</v>
      </c>
      <c r="C53" s="23"/>
      <c r="D53" s="23"/>
      <c r="E53" s="15">
        <f t="shared" ref="E53:E55" si="7">+C53+D53</f>
        <v>0</v>
      </c>
    </row>
    <row r="54" spans="1:5" x14ac:dyDescent="0.25">
      <c r="B54" s="4" t="s">
        <v>8</v>
      </c>
      <c r="C54" s="23"/>
      <c r="D54" s="23"/>
      <c r="E54" s="15">
        <f t="shared" si="7"/>
        <v>0</v>
      </c>
    </row>
    <row r="55" spans="1:5" x14ac:dyDescent="0.25">
      <c r="B55" s="1" t="s">
        <v>12</v>
      </c>
      <c r="C55" s="15">
        <f>SUM(C52:C54)</f>
        <v>0</v>
      </c>
      <c r="D55" s="15">
        <f>SUM(D52:D54)</f>
        <v>0</v>
      </c>
      <c r="E55" s="15">
        <f t="shared" si="7"/>
        <v>0</v>
      </c>
    </row>
    <row r="56" spans="1:5" x14ac:dyDescent="0.25">
      <c r="B56" s="10" t="str">
        <f>_xlfn.IFS(A51="DBE","TOTAL DBE PERCENTAGE",A51="VOSB","TOTAL VOSB PERCENTAGE",A51="N/A","NO DBE/VOSB COMMITMENT",A51="","MAKE SELECTION IN COLUMN A",A51="Select One","MAKE SELECTION IN COLUMN A")</f>
        <v>MAKE SELECTION IN COLUMN A</v>
      </c>
      <c r="C56" s="11" t="e">
        <f>_xlfn.IFS(A51="DBE",SUM(C52,C54)/$C$13,A51="VOSB",SUM(C52,C54)/$C$13,A51="N/A","-")</f>
        <v>#N/A</v>
      </c>
      <c r="D56" s="5"/>
      <c r="E56" s="11" t="e">
        <f>_xlfn.IFS(A51="DBE",SUM(E52,E54)/$E$13,A51="VOSB",SUM(E52,E54)/$E$13,A51="N/A","-")</f>
        <v>#N/A</v>
      </c>
    </row>
    <row r="57" spans="1:5" ht="15" customHeight="1" x14ac:dyDescent="0.25">
      <c r="A57" s="7" t="s">
        <v>52</v>
      </c>
      <c r="B57" s="26" t="s">
        <v>11</v>
      </c>
      <c r="C57" s="31" t="s">
        <v>36</v>
      </c>
      <c r="D57" s="32"/>
      <c r="E57" s="33"/>
    </row>
    <row r="58" spans="1:5" x14ac:dyDescent="0.25">
      <c r="B58" s="18" t="s">
        <v>6</v>
      </c>
      <c r="C58" s="24"/>
      <c r="D58" s="24"/>
      <c r="E58" s="19">
        <f>+C58+D58</f>
        <v>0</v>
      </c>
    </row>
    <row r="59" spans="1:5" x14ac:dyDescent="0.25">
      <c r="B59" s="4" t="s">
        <v>7</v>
      </c>
      <c r="C59" s="23"/>
      <c r="D59" s="23"/>
      <c r="E59" s="15">
        <f t="shared" ref="E59:E61" si="8">+C59+D59</f>
        <v>0</v>
      </c>
    </row>
    <row r="60" spans="1:5" x14ac:dyDescent="0.25">
      <c r="B60" s="4" t="s">
        <v>8</v>
      </c>
      <c r="C60" s="23"/>
      <c r="D60" s="23"/>
      <c r="E60" s="15">
        <f t="shared" si="8"/>
        <v>0</v>
      </c>
    </row>
    <row r="61" spans="1:5" x14ac:dyDescent="0.25">
      <c r="B61" s="1" t="s">
        <v>12</v>
      </c>
      <c r="C61" s="15">
        <f>SUM(C58:C60)</f>
        <v>0</v>
      </c>
      <c r="D61" s="15">
        <f>SUM(D58:D60)</f>
        <v>0</v>
      </c>
      <c r="E61" s="15">
        <f t="shared" si="8"/>
        <v>0</v>
      </c>
    </row>
    <row r="62" spans="1:5" x14ac:dyDescent="0.25">
      <c r="B62" s="10" t="str">
        <f>_xlfn.IFS(A57="DBE","TOTAL DBE PERCENTAGE",A57="VOSB","TOTAL VOSB PERCENTAGE",A57="N/A","NO DBE/VOSB COMMITMENT",A57="","MAKE SELECTION IN COLUMN A",A57="Select One","MAKE SELECTION IN COLUMN A")</f>
        <v>MAKE SELECTION IN COLUMN A</v>
      </c>
      <c r="C62" s="11" t="e">
        <f>_xlfn.IFS(A57="DBE",SUM(C58,C60)/$C$13,A57="VOSB",SUM(C58,C60)/$C$13,A57="N/A","-")</f>
        <v>#N/A</v>
      </c>
      <c r="D62" s="5"/>
      <c r="E62" s="11" t="e">
        <f>_xlfn.IFS(A57="DBE",SUM(E58,E60)/$E$13,A57="VOSB",SUM(E58,E60)/$E$13,A57="N/A","-")</f>
        <v>#N/A</v>
      </c>
    </row>
    <row r="63" spans="1:5" ht="15" customHeight="1" x14ac:dyDescent="0.25">
      <c r="A63" s="7" t="s">
        <v>52</v>
      </c>
      <c r="B63" s="26" t="s">
        <v>11</v>
      </c>
      <c r="C63" s="28" t="s">
        <v>36</v>
      </c>
      <c r="D63" s="29"/>
      <c r="E63" s="30"/>
    </row>
    <row r="64" spans="1:5" x14ac:dyDescent="0.25">
      <c r="B64" s="4" t="s">
        <v>6</v>
      </c>
      <c r="C64" s="23"/>
      <c r="D64" s="23"/>
      <c r="E64" s="15">
        <f>+C64+D64</f>
        <v>0</v>
      </c>
    </row>
    <row r="65" spans="1:5" x14ac:dyDescent="0.25">
      <c r="B65" s="4" t="s">
        <v>7</v>
      </c>
      <c r="C65" s="23"/>
      <c r="D65" s="23"/>
      <c r="E65" s="15">
        <f t="shared" ref="E65:E67" si="9">+C65+D65</f>
        <v>0</v>
      </c>
    </row>
    <row r="66" spans="1:5" x14ac:dyDescent="0.25">
      <c r="B66" s="4" t="s">
        <v>8</v>
      </c>
      <c r="C66" s="23"/>
      <c r="D66" s="23"/>
      <c r="E66" s="15">
        <f t="shared" si="9"/>
        <v>0</v>
      </c>
    </row>
    <row r="67" spans="1:5" x14ac:dyDescent="0.25">
      <c r="B67" s="1" t="s">
        <v>12</v>
      </c>
      <c r="C67" s="15">
        <f>SUM(C64:C66)</f>
        <v>0</v>
      </c>
      <c r="D67" s="15">
        <f>SUM(D64:D66)</f>
        <v>0</v>
      </c>
      <c r="E67" s="15">
        <f t="shared" si="9"/>
        <v>0</v>
      </c>
    </row>
    <row r="68" spans="1:5" ht="15" customHeight="1" x14ac:dyDescent="0.25">
      <c r="B68" s="10" t="str">
        <f>_xlfn.IFS(A63="DBE","TOTAL DBE PERCENTAGE",A63="VOSB","TOTAL VOSB PERCENTAGE",A63="N/A","NO DBE/VOSB COMMITMENT",A63="","MAKE SELECTION IN COLUMN A",A63="Select One","MAKE SELECTION IN COLUMN A")</f>
        <v>MAKE SELECTION IN COLUMN A</v>
      </c>
      <c r="C68" s="11" t="e">
        <f>_xlfn.IFS(A63="DBE",SUM(C64,C66)/$C$13,A63="VOSB",SUM(C64,C66)/$C$13,A63="N/A","-")</f>
        <v>#N/A</v>
      </c>
      <c r="D68" s="5"/>
      <c r="E68" s="11" t="e">
        <f>_xlfn.IFS(A63="DBE",SUM(E64,E66)/$E$13,A63="VOSB",SUM(E64,E66)/$E$13,A63="N/A","-")</f>
        <v>#N/A</v>
      </c>
    </row>
    <row r="69" spans="1:5" ht="15" customHeight="1" x14ac:dyDescent="0.25">
      <c r="A69" s="7" t="s">
        <v>52</v>
      </c>
      <c r="B69" s="26" t="s">
        <v>11</v>
      </c>
      <c r="C69" s="28" t="s">
        <v>36</v>
      </c>
      <c r="D69" s="29"/>
      <c r="E69" s="30"/>
    </row>
    <row r="70" spans="1:5" x14ac:dyDescent="0.25">
      <c r="B70" s="4" t="s">
        <v>6</v>
      </c>
      <c r="C70" s="23"/>
      <c r="D70" s="23"/>
      <c r="E70" s="15">
        <f>+C70+D70</f>
        <v>0</v>
      </c>
    </row>
    <row r="71" spans="1:5" x14ac:dyDescent="0.25">
      <c r="B71" s="4" t="s">
        <v>7</v>
      </c>
      <c r="C71" s="23"/>
      <c r="D71" s="23"/>
      <c r="E71" s="15">
        <f t="shared" ref="E71:E73" si="10">+C71+D71</f>
        <v>0</v>
      </c>
    </row>
    <row r="72" spans="1:5" x14ac:dyDescent="0.25">
      <c r="B72" s="4" t="s">
        <v>8</v>
      </c>
      <c r="C72" s="23"/>
      <c r="D72" s="23"/>
      <c r="E72" s="15">
        <f t="shared" si="10"/>
        <v>0</v>
      </c>
    </row>
    <row r="73" spans="1:5" ht="15" customHeight="1" x14ac:dyDescent="0.25">
      <c r="B73" s="1" t="s">
        <v>12</v>
      </c>
      <c r="C73" s="15">
        <f>SUM(C70:C72)</f>
        <v>0</v>
      </c>
      <c r="D73" s="15">
        <f>SUM(D70:D72)</f>
        <v>0</v>
      </c>
      <c r="E73" s="15">
        <f t="shared" si="10"/>
        <v>0</v>
      </c>
    </row>
    <row r="74" spans="1:5" x14ac:dyDescent="0.25">
      <c r="B74" s="10" t="str">
        <f>_xlfn.IFS(A69="DBE","TOTAL DBE PERCENTAGE",A69="VOSB","TOTAL VOSB PERCENTAGE",A69="N/A","NO DBE/VOSB COMMITMENT",A69="","MAKE SELECTION IN COLUMN A",A69="Select One","MAKE SELECTION IN COLUMN A")</f>
        <v>MAKE SELECTION IN COLUMN A</v>
      </c>
      <c r="C74" s="11" t="e">
        <f>_xlfn.IFS(A69="DBE",SUM(C70,C72)/$C$13,A69="VOSB",SUM(C70,C72)/$C$13,A69="N/A","-")</f>
        <v>#N/A</v>
      </c>
      <c r="D74" s="5"/>
      <c r="E74" s="11" t="e">
        <f>_xlfn.IFS(A69="DBE",SUM(E70,E72)/$E$13,A69="VOSB",SUM(E70,E72)/$E$13,A69="N/A","-")</f>
        <v>#N/A</v>
      </c>
    </row>
    <row r="75" spans="1:5" ht="15" customHeight="1" x14ac:dyDescent="0.25">
      <c r="A75" s="7" t="s">
        <v>52</v>
      </c>
      <c r="B75" s="26" t="s">
        <v>11</v>
      </c>
      <c r="C75" s="28" t="s">
        <v>36</v>
      </c>
      <c r="D75" s="29"/>
      <c r="E75" s="30"/>
    </row>
    <row r="76" spans="1:5" x14ac:dyDescent="0.25">
      <c r="B76" s="18" t="s">
        <v>6</v>
      </c>
      <c r="C76" s="24"/>
      <c r="D76" s="24"/>
      <c r="E76" s="19">
        <f>+C76+D76</f>
        <v>0</v>
      </c>
    </row>
    <row r="77" spans="1:5" x14ac:dyDescent="0.25">
      <c r="B77" s="4" t="s">
        <v>7</v>
      </c>
      <c r="C77" s="23"/>
      <c r="D77" s="23"/>
      <c r="E77" s="15">
        <f t="shared" ref="E77:E79" si="11">+C77+D77</f>
        <v>0</v>
      </c>
    </row>
    <row r="78" spans="1:5" ht="15" customHeight="1" x14ac:dyDescent="0.25">
      <c r="B78" s="4" t="s">
        <v>8</v>
      </c>
      <c r="C78" s="23"/>
      <c r="D78" s="23"/>
      <c r="E78" s="15">
        <f t="shared" si="11"/>
        <v>0</v>
      </c>
    </row>
    <row r="79" spans="1:5" x14ac:dyDescent="0.25">
      <c r="B79" s="1" t="s">
        <v>12</v>
      </c>
      <c r="C79" s="15">
        <f>SUM(C76:C78)</f>
        <v>0</v>
      </c>
      <c r="D79" s="15">
        <f>SUM(D76:D78)</f>
        <v>0</v>
      </c>
      <c r="E79" s="15">
        <f t="shared" si="11"/>
        <v>0</v>
      </c>
    </row>
    <row r="80" spans="1:5" x14ac:dyDescent="0.25">
      <c r="B80" s="10" t="str">
        <f>_xlfn.IFS(A75="DBE","TOTAL DBE PERCENTAGE",A75="VOSB","TOTAL VOSB PERCENTAGE",A75="N/A","NO DBE/VOSB COMMITMENT",A75="","MAKE SELECTION IN COLUMN A",A75="Select One","MAKE SELECTION IN COLUMN A")</f>
        <v>MAKE SELECTION IN COLUMN A</v>
      </c>
      <c r="C80" s="11" t="e">
        <f>_xlfn.IFS(A75="DBE",SUM(C76,C78)/$C$13,A75="VOSB",SUM(C76,C78)/$C$13,A75="N/A","-")</f>
        <v>#N/A</v>
      </c>
      <c r="D80" s="5"/>
      <c r="E80" s="11" t="e">
        <f>_xlfn.IFS(A75="DBE",SUM(E76,E78)/$E$13,A75="VOSB",SUM(E76,E78)/$E$13,A75="N/A","-")</f>
        <v>#N/A</v>
      </c>
    </row>
    <row r="81" spans="1:5" ht="15" customHeight="1" x14ac:dyDescent="0.25">
      <c r="A81" s="7" t="s">
        <v>52</v>
      </c>
      <c r="B81" s="26" t="s">
        <v>11</v>
      </c>
      <c r="C81" s="28" t="s">
        <v>36</v>
      </c>
      <c r="D81" s="29"/>
      <c r="E81" s="30"/>
    </row>
    <row r="82" spans="1:5" x14ac:dyDescent="0.25">
      <c r="B82" s="4" t="s">
        <v>6</v>
      </c>
      <c r="C82" s="23"/>
      <c r="D82" s="23"/>
      <c r="E82" s="15">
        <f>+C82+D82</f>
        <v>0</v>
      </c>
    </row>
    <row r="83" spans="1:5" ht="15" customHeight="1" x14ac:dyDescent="0.25">
      <c r="B83" s="4" t="s">
        <v>7</v>
      </c>
      <c r="C83" s="23"/>
      <c r="D83" s="23"/>
      <c r="E83" s="15">
        <f t="shared" ref="E83:E85" si="12">+C83+D83</f>
        <v>0</v>
      </c>
    </row>
    <row r="84" spans="1:5" x14ac:dyDescent="0.25">
      <c r="B84" s="4" t="s">
        <v>8</v>
      </c>
      <c r="C84" s="23"/>
      <c r="D84" s="23"/>
      <c r="E84" s="15">
        <f t="shared" si="12"/>
        <v>0</v>
      </c>
    </row>
    <row r="85" spans="1:5" x14ac:dyDescent="0.25">
      <c r="B85" s="1" t="s">
        <v>12</v>
      </c>
      <c r="C85" s="15">
        <f>SUM(C82:C84)</f>
        <v>0</v>
      </c>
      <c r="D85" s="15">
        <f>SUM(D82:D84)</f>
        <v>0</v>
      </c>
      <c r="E85" s="15">
        <f t="shared" si="12"/>
        <v>0</v>
      </c>
    </row>
    <row r="86" spans="1:5" x14ac:dyDescent="0.25">
      <c r="B86" s="10" t="str">
        <f>_xlfn.IFS(A81="DBE","TOTAL DBE PERCENTAGE",A81="VOSB","TOTAL VOSB PERCENTAGE",A81="N/A","NO DBE/VOSB COMMITMENT",A81="","MAKE SELECTION IN COLUMN A",A81="Select One","MAKE SELECTION IN COLUMN A")</f>
        <v>MAKE SELECTION IN COLUMN A</v>
      </c>
      <c r="C86" s="11" t="e">
        <f>_xlfn.IFS(A81="DBE",SUM(C82,C84)/$C$13,A81="VOSB",SUM(C82,C84)/$C$13,A81="N/A","-")</f>
        <v>#N/A</v>
      </c>
      <c r="D86" s="5"/>
      <c r="E86" s="11" t="e">
        <f>_xlfn.IFS(A81="DBE",SUM(E82,E84)/$E$13,A81="VOSB",SUM(E82,E84)/$E$13,A81="N/A","-")</f>
        <v>#N/A</v>
      </c>
    </row>
    <row r="87" spans="1:5" ht="15" customHeight="1" x14ac:dyDescent="0.25">
      <c r="A87" s="7" t="s">
        <v>52</v>
      </c>
      <c r="B87" s="26" t="s">
        <v>11</v>
      </c>
      <c r="C87" s="28" t="s">
        <v>36</v>
      </c>
      <c r="D87" s="29"/>
      <c r="E87" s="30"/>
    </row>
    <row r="88" spans="1:5" ht="15" customHeight="1" x14ac:dyDescent="0.25">
      <c r="B88" s="4" t="s">
        <v>6</v>
      </c>
      <c r="C88" s="23"/>
      <c r="D88" s="23"/>
      <c r="E88" s="15">
        <f>+C88+D88</f>
        <v>0</v>
      </c>
    </row>
    <row r="89" spans="1:5" x14ac:dyDescent="0.25">
      <c r="B89" s="4" t="s">
        <v>7</v>
      </c>
      <c r="C89" s="23"/>
      <c r="D89" s="23"/>
      <c r="E89" s="15">
        <f t="shared" ref="E89:E91" si="13">+C89+D89</f>
        <v>0</v>
      </c>
    </row>
    <row r="90" spans="1:5" x14ac:dyDescent="0.25">
      <c r="B90" s="4" t="s">
        <v>8</v>
      </c>
      <c r="C90" s="23"/>
      <c r="D90" s="23"/>
      <c r="E90" s="15">
        <f t="shared" si="13"/>
        <v>0</v>
      </c>
    </row>
    <row r="91" spans="1:5" x14ac:dyDescent="0.25">
      <c r="B91" s="1" t="s">
        <v>12</v>
      </c>
      <c r="C91" s="15">
        <f>SUM(C88:C90)</f>
        <v>0</v>
      </c>
      <c r="D91" s="15">
        <f>SUM(D88:D90)</f>
        <v>0</v>
      </c>
      <c r="E91" s="15">
        <f t="shared" si="13"/>
        <v>0</v>
      </c>
    </row>
    <row r="92" spans="1:5" x14ac:dyDescent="0.25">
      <c r="B92" s="10" t="str">
        <f>_xlfn.IFS(A87="DBE","TOTAL DBE PERCENTAGE",A87="VOSB","TOTAL VOSB PERCENTAGE",A87="N/A","NO DBE/VOSB COMMITMENT",A87="","MAKE SELECTION IN COLUMN A",A87="Select One","MAKE SELECTION IN COLUMN A")</f>
        <v>MAKE SELECTION IN COLUMN A</v>
      </c>
      <c r="C92" s="11" t="e">
        <f>_xlfn.IFS(A87="DBE",SUM(C88,C90)/$C$13,A87="VOSB",SUM(C88,C90)/$C$13,A87="N/A","-")</f>
        <v>#N/A</v>
      </c>
      <c r="D92" s="5"/>
      <c r="E92" s="11" t="e">
        <f>_xlfn.IFS(A87="DBE",SUM(E88,E90)/$E$13,A87="VOSB",SUM(E88,E90)/$E$13,A87="N/A","-")</f>
        <v>#N/A</v>
      </c>
    </row>
    <row r="93" spans="1:5" ht="15" customHeight="1" x14ac:dyDescent="0.25">
      <c r="A93" s="7" t="s">
        <v>52</v>
      </c>
      <c r="B93" s="26" t="s">
        <v>11</v>
      </c>
      <c r="C93" s="28" t="s">
        <v>36</v>
      </c>
      <c r="D93" s="29"/>
      <c r="E93" s="30"/>
    </row>
    <row r="94" spans="1:5" x14ac:dyDescent="0.25">
      <c r="B94" s="4" t="s">
        <v>6</v>
      </c>
      <c r="C94" s="23"/>
      <c r="D94" s="23"/>
      <c r="E94" s="15">
        <f>+C94+D94</f>
        <v>0</v>
      </c>
    </row>
    <row r="95" spans="1:5" x14ac:dyDescent="0.25">
      <c r="B95" s="4" t="s">
        <v>7</v>
      </c>
      <c r="C95" s="23"/>
      <c r="D95" s="23"/>
      <c r="E95" s="15">
        <f t="shared" ref="E95:E97" si="14">+C95+D95</f>
        <v>0</v>
      </c>
    </row>
    <row r="96" spans="1:5" x14ac:dyDescent="0.25">
      <c r="B96" s="4" t="s">
        <v>8</v>
      </c>
      <c r="C96" s="23"/>
      <c r="D96" s="23"/>
      <c r="E96" s="15">
        <f t="shared" si="14"/>
        <v>0</v>
      </c>
    </row>
    <row r="97" spans="1:5" x14ac:dyDescent="0.25">
      <c r="B97" s="1" t="s">
        <v>12</v>
      </c>
      <c r="C97" s="15">
        <f>SUM(C94:C96)</f>
        <v>0</v>
      </c>
      <c r="D97" s="15">
        <f>SUM(D94:D96)</f>
        <v>0</v>
      </c>
      <c r="E97" s="15">
        <f t="shared" si="14"/>
        <v>0</v>
      </c>
    </row>
    <row r="98" spans="1:5" x14ac:dyDescent="0.25">
      <c r="B98" s="10" t="str">
        <f>_xlfn.IFS(A93="DBE","TOTAL DBE PERCENTAGE",A93="VOSB","TOTAL VOSB PERCENTAGE",A93="N/A","NO DBE/VOSB COMMITMENT",A93="","MAKE SELECTION IN COLUMN A",A93="Select One","MAKE SELECTION IN COLUMN A")</f>
        <v>MAKE SELECTION IN COLUMN A</v>
      </c>
      <c r="C98" s="11" t="e">
        <f>_xlfn.IFS(A93="DBE",SUM(C94,C96)/$C$13,A93="VOSB",SUM(C94,C96)/$C$13,A93="N/A","-")</f>
        <v>#N/A</v>
      </c>
      <c r="D98" s="5"/>
      <c r="E98" s="11" t="e">
        <f>_xlfn.IFS(A93="DBE",SUM(E94,E96)/$E$13,A93="VOSB",SUM(E94,E96)/$E$13,A93="N/A","-")</f>
        <v>#N/A</v>
      </c>
    </row>
    <row r="99" spans="1:5" ht="15" customHeight="1" x14ac:dyDescent="0.25">
      <c r="A99" s="7" t="s">
        <v>52</v>
      </c>
      <c r="B99" s="26" t="s">
        <v>11</v>
      </c>
      <c r="C99" s="28" t="s">
        <v>36</v>
      </c>
      <c r="D99" s="29"/>
      <c r="E99" s="30"/>
    </row>
    <row r="100" spans="1:5" x14ac:dyDescent="0.25">
      <c r="B100" s="4" t="s">
        <v>6</v>
      </c>
      <c r="C100" s="23"/>
      <c r="D100" s="23"/>
      <c r="E100" s="15">
        <f>+C100+D100</f>
        <v>0</v>
      </c>
    </row>
    <row r="101" spans="1:5" x14ac:dyDescent="0.25">
      <c r="B101" s="4" t="s">
        <v>7</v>
      </c>
      <c r="C101" s="23"/>
      <c r="D101" s="23"/>
      <c r="E101" s="15">
        <f t="shared" ref="E101:E103" si="15">+C101+D101</f>
        <v>0</v>
      </c>
    </row>
    <row r="102" spans="1:5" x14ac:dyDescent="0.25">
      <c r="B102" s="4" t="s">
        <v>8</v>
      </c>
      <c r="C102" s="23"/>
      <c r="D102" s="23"/>
      <c r="E102" s="15">
        <f t="shared" si="15"/>
        <v>0</v>
      </c>
    </row>
    <row r="103" spans="1:5" x14ac:dyDescent="0.25">
      <c r="B103" s="1" t="s">
        <v>12</v>
      </c>
      <c r="C103" s="15">
        <f>SUM(C100:C102)</f>
        <v>0</v>
      </c>
      <c r="D103" s="15">
        <f>SUM(D100:D102)</f>
        <v>0</v>
      </c>
      <c r="E103" s="15">
        <f t="shared" si="15"/>
        <v>0</v>
      </c>
    </row>
    <row r="104" spans="1:5" ht="15" customHeight="1" x14ac:dyDescent="0.25">
      <c r="B104" s="10" t="str">
        <f>_xlfn.IFS(A99="DBE","TOTAL DBE PERCENTAGE",A99="VOSB","TOTAL VOSB PERCENTAGE",A99="N/A","NO DBE/VOSB COMMITMENT",A99="","MAKE SELECTION IN COLUMN A",A99="Select One","MAKE SELECTION IN COLUMN A")</f>
        <v>MAKE SELECTION IN COLUMN A</v>
      </c>
      <c r="C104" s="11" t="e">
        <f>_xlfn.IFS(A99="DBE",SUM(C100,C102)/$C$13,A99="VOSB",SUM(C100,C102)/$C$13,A99="N/A","-")</f>
        <v>#N/A</v>
      </c>
      <c r="D104" s="5"/>
      <c r="E104" s="11" t="e">
        <f>_xlfn.IFS(A99="DBE",SUM(E100,E102)/$E$13,A99="VOSB",SUM(E100,E102)/$E$13,A99="N/A","-")</f>
        <v>#N/A</v>
      </c>
    </row>
    <row r="105" spans="1:5" ht="15" customHeight="1" x14ac:dyDescent="0.25">
      <c r="A105" s="7" t="s">
        <v>52</v>
      </c>
      <c r="B105" s="26" t="s">
        <v>11</v>
      </c>
      <c r="C105" s="28" t="s">
        <v>36</v>
      </c>
      <c r="D105" s="29"/>
      <c r="E105" s="30"/>
    </row>
    <row r="106" spans="1:5" x14ac:dyDescent="0.25">
      <c r="B106" s="4" t="s">
        <v>6</v>
      </c>
      <c r="C106" s="23"/>
      <c r="D106" s="23"/>
      <c r="E106" s="15">
        <f>+C106+D106</f>
        <v>0</v>
      </c>
    </row>
    <row r="107" spans="1:5" x14ac:dyDescent="0.25">
      <c r="B107" s="4" t="s">
        <v>7</v>
      </c>
      <c r="C107" s="23"/>
      <c r="D107" s="23"/>
      <c r="E107" s="15">
        <f t="shared" ref="E107:E109" si="16">+C107+D107</f>
        <v>0</v>
      </c>
    </row>
    <row r="108" spans="1:5" x14ac:dyDescent="0.25">
      <c r="B108" s="4" t="s">
        <v>8</v>
      </c>
      <c r="C108" s="23"/>
      <c r="D108" s="23"/>
      <c r="E108" s="15">
        <f t="shared" si="16"/>
        <v>0</v>
      </c>
    </row>
    <row r="109" spans="1:5" ht="15" customHeight="1" x14ac:dyDescent="0.25">
      <c r="B109" s="1" t="s">
        <v>12</v>
      </c>
      <c r="C109" s="15">
        <f>SUM(C106:C108)</f>
        <v>0</v>
      </c>
      <c r="D109" s="15">
        <f>SUM(D106:D108)</f>
        <v>0</v>
      </c>
      <c r="E109" s="15">
        <f t="shared" si="16"/>
        <v>0</v>
      </c>
    </row>
    <row r="110" spans="1:5" x14ac:dyDescent="0.25">
      <c r="B110" s="10" t="str">
        <f>_xlfn.IFS(A105="DBE","TOTAL DBE PERCENTAGE",A105="VOSB","TOTAL VOSB PERCENTAGE",A105="N/A","NO DBE/VOSB COMMITMENT",A105="","MAKE SELECTION IN COLUMN A",A105="Select One","MAKE SELECTION IN COLUMN A")</f>
        <v>MAKE SELECTION IN COLUMN A</v>
      </c>
      <c r="C110" s="11" t="e">
        <f>_xlfn.IFS(A105="DBE",SUM(C106,C108)/$C$13,A105="VOSB",SUM(C106,C108)/$C$13,A105="N/A","-")</f>
        <v>#N/A</v>
      </c>
      <c r="D110" s="5"/>
      <c r="E110" s="11" t="e">
        <f>_xlfn.IFS(A105="DBE",SUM(E106,E108)/$E$13,A105="VOSB",SUM(E106,E108)/$E$13,A105="N/A","-")</f>
        <v>#N/A</v>
      </c>
    </row>
    <row r="111" spans="1:5" ht="15" customHeight="1" x14ac:dyDescent="0.25">
      <c r="A111" s="7" t="s">
        <v>52</v>
      </c>
      <c r="B111" s="26" t="s">
        <v>11</v>
      </c>
      <c r="C111" s="28" t="s">
        <v>36</v>
      </c>
      <c r="D111" s="29"/>
      <c r="E111" s="30"/>
    </row>
    <row r="112" spans="1:5" x14ac:dyDescent="0.25">
      <c r="B112" s="4" t="s">
        <v>6</v>
      </c>
      <c r="C112" s="23"/>
      <c r="D112" s="23"/>
      <c r="E112" s="15">
        <f>+C112+D112</f>
        <v>0</v>
      </c>
    </row>
    <row r="113" spans="1:5" x14ac:dyDescent="0.25">
      <c r="B113" s="4" t="s">
        <v>7</v>
      </c>
      <c r="C113" s="23"/>
      <c r="D113" s="23"/>
      <c r="E113" s="15">
        <f t="shared" ref="E113:E115" si="17">+C113+D113</f>
        <v>0</v>
      </c>
    </row>
    <row r="114" spans="1:5" ht="15" customHeight="1" x14ac:dyDescent="0.25">
      <c r="B114" s="4" t="s">
        <v>8</v>
      </c>
      <c r="C114" s="23"/>
      <c r="D114" s="23"/>
      <c r="E114" s="15">
        <f t="shared" si="17"/>
        <v>0</v>
      </c>
    </row>
    <row r="115" spans="1:5" x14ac:dyDescent="0.25">
      <c r="B115" s="1" t="s">
        <v>12</v>
      </c>
      <c r="C115" s="15">
        <f>SUM(C112:C114)</f>
        <v>0</v>
      </c>
      <c r="D115" s="15">
        <f>SUM(D112:D114)</f>
        <v>0</v>
      </c>
      <c r="E115" s="15">
        <f t="shared" si="17"/>
        <v>0</v>
      </c>
    </row>
    <row r="116" spans="1:5" x14ac:dyDescent="0.25">
      <c r="B116" s="10" t="str">
        <f>_xlfn.IFS(A111="DBE","TOTAL DBE PERCENTAGE",A111="VOSB","TOTAL VOSB PERCENTAGE",A111="N/A","NO DBE/VOSB COMMITMENT",A111="","MAKE SELECTION IN COLUMN A",A111="Select One","MAKE SELECTION IN COLUMN A")</f>
        <v>MAKE SELECTION IN COLUMN A</v>
      </c>
      <c r="C116" s="11" t="e">
        <f>_xlfn.IFS(A111="DBE",SUM(C112,C114)/$C$13,A111="VOSB",SUM(C112,C114)/$C$13,A111="N/A","-")</f>
        <v>#N/A</v>
      </c>
      <c r="D116" s="5"/>
      <c r="E116" s="11" t="e">
        <f>_xlfn.IFS(A111="DBE",SUM(E112,E114)/$E$13,A111="VOSB",SUM(E112,E114)/$E$13,A111="N/A","-")</f>
        <v>#N/A</v>
      </c>
    </row>
    <row r="117" spans="1:5" ht="15" customHeight="1" x14ac:dyDescent="0.25">
      <c r="A117" s="7" t="s">
        <v>52</v>
      </c>
      <c r="B117" s="26" t="s">
        <v>11</v>
      </c>
      <c r="C117" s="28" t="s">
        <v>36</v>
      </c>
      <c r="D117" s="29"/>
      <c r="E117" s="30"/>
    </row>
    <row r="118" spans="1:5" x14ac:dyDescent="0.25">
      <c r="B118" s="4" t="s">
        <v>6</v>
      </c>
      <c r="C118" s="23"/>
      <c r="D118" s="23"/>
      <c r="E118" s="15">
        <f>+C118+D118</f>
        <v>0</v>
      </c>
    </row>
    <row r="119" spans="1:5" x14ac:dyDescent="0.25">
      <c r="B119" s="4" t="s">
        <v>7</v>
      </c>
      <c r="C119" s="23"/>
      <c r="D119" s="23"/>
      <c r="E119" s="15">
        <f t="shared" ref="E119:E121" si="18">+C119+D119</f>
        <v>0</v>
      </c>
    </row>
    <row r="120" spans="1:5" x14ac:dyDescent="0.25">
      <c r="B120" s="4" t="s">
        <v>8</v>
      </c>
      <c r="C120" s="23"/>
      <c r="D120" s="23"/>
      <c r="E120" s="15">
        <f t="shared" si="18"/>
        <v>0</v>
      </c>
    </row>
    <row r="121" spans="1:5" x14ac:dyDescent="0.25">
      <c r="B121" s="1" t="s">
        <v>12</v>
      </c>
      <c r="C121" s="15">
        <f>SUM(C118:C120)</f>
        <v>0</v>
      </c>
      <c r="D121" s="15">
        <f>SUM(D118:D120)</f>
        <v>0</v>
      </c>
      <c r="E121" s="15">
        <f t="shared" si="18"/>
        <v>0</v>
      </c>
    </row>
    <row r="122" spans="1:5" x14ac:dyDescent="0.25">
      <c r="B122" s="10" t="str">
        <f>_xlfn.IFS(A117="DBE","TOTAL DBE PERCENTAGE",A117="VOSB","TOTAL VOSB PERCENTAGE",A117="N/A","NO DBE/VOSB COMMITMENT",A117="","MAKE SELECTION IN COLUMN A",A117="Select One","MAKE SELECTION IN COLUMN A")</f>
        <v>MAKE SELECTION IN COLUMN A</v>
      </c>
      <c r="C122" s="11" t="e">
        <f>_xlfn.IFS(A117="DBE",SUM(C118,C120)/$C$13,A117="VOSB",SUM(C118,C120)/$C$13,A117="N/A","-")</f>
        <v>#N/A</v>
      </c>
      <c r="D122" s="5"/>
      <c r="E122" s="11" t="e">
        <f>_xlfn.IFS(A117="DBE",SUM(E118,E120)/$E$13,A117="VOSB",SUM(E118,E120)/$E$13,A117="N/A","-")</f>
        <v>#N/A</v>
      </c>
    </row>
    <row r="123" spans="1:5" ht="15" customHeight="1" x14ac:dyDescent="0.25">
      <c r="A123" s="7" t="s">
        <v>52</v>
      </c>
      <c r="B123" s="26" t="s">
        <v>11</v>
      </c>
      <c r="C123" s="28" t="s">
        <v>36</v>
      </c>
      <c r="D123" s="29"/>
      <c r="E123" s="30"/>
    </row>
    <row r="124" spans="1:5" x14ac:dyDescent="0.25">
      <c r="B124" s="4" t="s">
        <v>6</v>
      </c>
      <c r="C124" s="23"/>
      <c r="D124" s="23"/>
      <c r="E124" s="15">
        <f>+C124+D124</f>
        <v>0</v>
      </c>
    </row>
    <row r="125" spans="1:5" x14ac:dyDescent="0.25">
      <c r="B125" s="4" t="s">
        <v>7</v>
      </c>
      <c r="C125" s="23"/>
      <c r="D125" s="23"/>
      <c r="E125" s="15">
        <f t="shared" ref="E125:E127" si="19">+C125+D125</f>
        <v>0</v>
      </c>
    </row>
    <row r="126" spans="1:5" x14ac:dyDescent="0.25">
      <c r="B126" s="4" t="s">
        <v>8</v>
      </c>
      <c r="C126" s="23"/>
      <c r="D126" s="23"/>
      <c r="E126" s="15">
        <f t="shared" si="19"/>
        <v>0</v>
      </c>
    </row>
    <row r="127" spans="1:5" x14ac:dyDescent="0.25">
      <c r="B127" s="1" t="s">
        <v>12</v>
      </c>
      <c r="C127" s="15">
        <f>SUM(C124:C126)</f>
        <v>0</v>
      </c>
      <c r="D127" s="15">
        <f>SUM(D124:D126)</f>
        <v>0</v>
      </c>
      <c r="E127" s="15">
        <f t="shared" si="19"/>
        <v>0</v>
      </c>
    </row>
    <row r="128" spans="1:5" x14ac:dyDescent="0.25">
      <c r="B128" s="10" t="str">
        <f>_xlfn.IFS(A123="DBE","TOTAL DBE PERCENTAGE",A123="VOSB","TOTAL VOSB PERCENTAGE",A123="N/A","NO DBE/VOSB COMMITMENT",A123="","MAKE SELECTION IN COLUMN A",A123="Select One","MAKE SELECTION IN COLUMN A")</f>
        <v>MAKE SELECTION IN COLUMN A</v>
      </c>
      <c r="C128" s="11" t="e">
        <f>_xlfn.IFS(A123="DBE",SUM(C124,C126)/$C$13,A123="VOSB",SUM(C124,C126)/$C$13,A123="N/A","-")</f>
        <v>#N/A</v>
      </c>
      <c r="D128" s="5"/>
      <c r="E128" s="11" t="e">
        <f>_xlfn.IFS(A123="DBE",SUM(E124,E126)/$E$13,A123="VOSB",SUM(E124,E126)/$E$13,A123="N/A","-")</f>
        <v>#N/A</v>
      </c>
    </row>
    <row r="129" spans="1:5" ht="15" customHeight="1" x14ac:dyDescent="0.25">
      <c r="A129" s="7" t="s">
        <v>52</v>
      </c>
      <c r="B129" s="26" t="s">
        <v>11</v>
      </c>
      <c r="C129" s="28" t="s">
        <v>36</v>
      </c>
      <c r="D129" s="29"/>
      <c r="E129" s="30"/>
    </row>
    <row r="130" spans="1:5" x14ac:dyDescent="0.25">
      <c r="B130" s="4" t="s">
        <v>6</v>
      </c>
      <c r="C130" s="23"/>
      <c r="D130" s="23"/>
      <c r="E130" s="15">
        <f>+C130+D130</f>
        <v>0</v>
      </c>
    </row>
    <row r="131" spans="1:5" x14ac:dyDescent="0.25">
      <c r="B131" s="4" t="s">
        <v>7</v>
      </c>
      <c r="C131" s="23"/>
      <c r="D131" s="23"/>
      <c r="E131" s="15">
        <f t="shared" ref="E131:E133" si="20">+C131+D131</f>
        <v>0</v>
      </c>
    </row>
    <row r="132" spans="1:5" x14ac:dyDescent="0.25">
      <c r="B132" s="4" t="s">
        <v>8</v>
      </c>
      <c r="C132" s="23"/>
      <c r="D132" s="23"/>
      <c r="E132" s="15">
        <f t="shared" si="20"/>
        <v>0</v>
      </c>
    </row>
    <row r="133" spans="1:5" x14ac:dyDescent="0.25">
      <c r="B133" s="1" t="s">
        <v>12</v>
      </c>
      <c r="C133" s="15">
        <f>SUM(C130:C132)</f>
        <v>0</v>
      </c>
      <c r="D133" s="15">
        <f>SUM(D130:D132)</f>
        <v>0</v>
      </c>
      <c r="E133" s="15">
        <f t="shared" si="20"/>
        <v>0</v>
      </c>
    </row>
    <row r="134" spans="1:5" x14ac:dyDescent="0.25">
      <c r="B134" s="10" t="str">
        <f>_xlfn.IFS(A129="DBE","TOTAL DBE PERCENTAGE",A129="VOSB","TOTAL VOSB PERCENTAGE",A129="N/A","NO DBE/VOSB COMMITMENT",A129="","MAKE SELECTION IN COLUMN A",A129="Select One","MAKE SELECTION IN COLUMN A")</f>
        <v>MAKE SELECTION IN COLUMN A</v>
      </c>
      <c r="C134" s="11" t="e">
        <f>_xlfn.IFS(A129="DBE",SUM(C130,C132)/$C$13,A129="VOSB",SUM(C130,C132)/$C$13,A129="N/A","-")</f>
        <v>#N/A</v>
      </c>
      <c r="D134" s="5"/>
      <c r="E134" s="11" t="e">
        <f>_xlfn.IFS(A129="DBE",SUM(E130,E132)/$E$13,A129="VOSB",SUM(E130,E132)/$E$13,A129="N/A","-")</f>
        <v>#N/A</v>
      </c>
    </row>
  </sheetData>
  <sheetProtection algorithmName="SHA-512" hashValue="KTjdOUH6ZD2ZfuAtH25i3y2Z75pU2rs9FEREV9c97MRW1p9iGtl2BMx24xLl5aBfyPfwROqP2T0Dzoba7N+adg==" saltValue="wNfD0kFhrnXsyZZyPZGdKg==" spinCount="100000" sheet="1" objects="1" scenarios="1"/>
  <protectedRanges>
    <protectedRange sqref="A7 A15 A21 A27 A33 A39 A45 A51 A57 A63 A69 A75 A81 A87 A93 A99 A105 A111 A117 A123 A129" name="Data_2_1"/>
  </protectedRanges>
  <mergeCells count="23">
    <mergeCell ref="C27:E27"/>
    <mergeCell ref="C33:E33"/>
    <mergeCell ref="C39:E39"/>
    <mergeCell ref="C45:E45"/>
    <mergeCell ref="B2:E2"/>
    <mergeCell ref="B4:E4"/>
    <mergeCell ref="C7:E7"/>
    <mergeCell ref="C15:E15"/>
    <mergeCell ref="C21:E21"/>
    <mergeCell ref="C117:E117"/>
    <mergeCell ref="C123:E123"/>
    <mergeCell ref="C129:E129"/>
    <mergeCell ref="C51:E51"/>
    <mergeCell ref="C63:E63"/>
    <mergeCell ref="C69:E69"/>
    <mergeCell ref="C75:E75"/>
    <mergeCell ref="C81:E81"/>
    <mergeCell ref="C93:E93"/>
    <mergeCell ref="C87:E87"/>
    <mergeCell ref="C99:E99"/>
    <mergeCell ref="C105:E105"/>
    <mergeCell ref="C111:E111"/>
    <mergeCell ref="C57:E57"/>
  </mergeCells>
  <conditionalFormatting sqref="E6 E16:E19 E8:E13">
    <cfRule type="cellIs" dxfId="558" priority="438" operator="lessThan">
      <formula>0</formula>
    </cfRule>
  </conditionalFormatting>
  <conditionalFormatting sqref="A7">
    <cfRule type="expression" dxfId="557" priority="428">
      <formula>AND(XEU7&gt;0,ISBLANK(A7))</formula>
    </cfRule>
  </conditionalFormatting>
  <conditionalFormatting sqref="A15">
    <cfRule type="expression" dxfId="556" priority="424">
      <formula>AND(XEU15&gt;0,ISBLANK(A15))</formula>
    </cfRule>
  </conditionalFormatting>
  <conditionalFormatting sqref="A7 A15">
    <cfRule type="containsText" dxfId="555" priority="396" operator="containsText" text="select one">
      <formula>NOT(ISERROR(SEARCH("select one",A7)))</formula>
    </cfRule>
  </conditionalFormatting>
  <conditionalFormatting sqref="C14">
    <cfRule type="cellIs" dxfId="554" priority="395" operator="lessThan">
      <formula>0</formula>
    </cfRule>
  </conditionalFormatting>
  <conditionalFormatting sqref="A15">
    <cfRule type="expression" dxfId="553" priority="392">
      <formula>AND(XEU15&gt;0,ISBLANK(A15))</formula>
    </cfRule>
  </conditionalFormatting>
  <conditionalFormatting sqref="E22:E25">
    <cfRule type="cellIs" dxfId="552" priority="350" operator="lessThan">
      <formula>0</formula>
    </cfRule>
  </conditionalFormatting>
  <conditionalFormatting sqref="E28:E31">
    <cfRule type="cellIs" dxfId="551" priority="343" operator="lessThan">
      <formula>0</formula>
    </cfRule>
  </conditionalFormatting>
  <conditionalFormatting sqref="E34:E37">
    <cfRule type="cellIs" dxfId="550" priority="336" operator="lessThan">
      <formula>0</formula>
    </cfRule>
  </conditionalFormatting>
  <conditionalFormatting sqref="E40:E43">
    <cfRule type="cellIs" dxfId="549" priority="329" operator="lessThan">
      <formula>0</formula>
    </cfRule>
  </conditionalFormatting>
  <conditionalFormatting sqref="E46:E49">
    <cfRule type="cellIs" dxfId="548" priority="322" operator="lessThan">
      <formula>0</formula>
    </cfRule>
  </conditionalFormatting>
  <conditionalFormatting sqref="E52:E55">
    <cfRule type="cellIs" dxfId="547" priority="315" operator="lessThan">
      <formula>0</formula>
    </cfRule>
  </conditionalFormatting>
  <conditionalFormatting sqref="E130:E133">
    <cfRule type="cellIs" dxfId="546" priority="217" operator="lessThan">
      <formula>0</formula>
    </cfRule>
  </conditionalFormatting>
  <conditionalFormatting sqref="E58:E61">
    <cfRule type="cellIs" dxfId="545" priority="301" operator="lessThan">
      <formula>0</formula>
    </cfRule>
  </conditionalFormatting>
  <conditionalFormatting sqref="E64:E67">
    <cfRule type="cellIs" dxfId="544" priority="294" operator="lessThan">
      <formula>0</formula>
    </cfRule>
  </conditionalFormatting>
  <conditionalFormatting sqref="E70:E73">
    <cfRule type="cellIs" dxfId="543" priority="287" operator="lessThan">
      <formula>0</formula>
    </cfRule>
  </conditionalFormatting>
  <conditionalFormatting sqref="E76:E79">
    <cfRule type="cellIs" dxfId="542" priority="280" operator="lessThan">
      <formula>0</formula>
    </cfRule>
  </conditionalFormatting>
  <conditionalFormatting sqref="E82:E85">
    <cfRule type="cellIs" dxfId="541" priority="273" operator="lessThan">
      <formula>0</formula>
    </cfRule>
  </conditionalFormatting>
  <conditionalFormatting sqref="E88:E91">
    <cfRule type="cellIs" dxfId="540" priority="266" operator="lessThan">
      <formula>0</formula>
    </cfRule>
  </conditionalFormatting>
  <conditionalFormatting sqref="E94:E97">
    <cfRule type="cellIs" dxfId="539" priority="259" operator="lessThan">
      <formula>0</formula>
    </cfRule>
  </conditionalFormatting>
  <conditionalFormatting sqref="E100:E103">
    <cfRule type="cellIs" dxfId="538" priority="252" operator="lessThan">
      <formula>0</formula>
    </cfRule>
  </conditionalFormatting>
  <conditionalFormatting sqref="E106:E109">
    <cfRule type="cellIs" dxfId="537" priority="245" operator="lessThan">
      <formula>0</formula>
    </cfRule>
  </conditionalFormatting>
  <conditionalFormatting sqref="E112:E115">
    <cfRule type="cellIs" dxfId="536" priority="238" operator="lessThan">
      <formula>0</formula>
    </cfRule>
  </conditionalFormatting>
  <conditionalFormatting sqref="E118:E121">
    <cfRule type="cellIs" dxfId="535" priority="231" operator="lessThan">
      <formula>0</formula>
    </cfRule>
  </conditionalFormatting>
  <conditionalFormatting sqref="E124:E127">
    <cfRule type="cellIs" dxfId="534" priority="224" operator="lessThan">
      <formula>0</formula>
    </cfRule>
  </conditionalFormatting>
  <conditionalFormatting sqref="E14">
    <cfRule type="cellIs" dxfId="533" priority="210" operator="lessThan">
      <formula>0</formula>
    </cfRule>
  </conditionalFormatting>
  <conditionalFormatting sqref="C20">
    <cfRule type="cellIs" dxfId="532" priority="199" operator="lessThan">
      <formula>0</formula>
    </cfRule>
  </conditionalFormatting>
  <conditionalFormatting sqref="E20">
    <cfRule type="cellIs" dxfId="531" priority="197" operator="lessThan">
      <formula>0</formula>
    </cfRule>
  </conditionalFormatting>
  <conditionalFormatting sqref="C62">
    <cfRule type="cellIs" dxfId="530" priority="135" operator="lessThan">
      <formula>0</formula>
    </cfRule>
  </conditionalFormatting>
  <conditionalFormatting sqref="E50">
    <cfRule type="cellIs" dxfId="529" priority="140" operator="lessThan">
      <formula>0</formula>
    </cfRule>
  </conditionalFormatting>
  <conditionalFormatting sqref="C50">
    <cfRule type="cellIs" dxfId="528" priority="141" operator="lessThan">
      <formula>0</formula>
    </cfRule>
  </conditionalFormatting>
  <conditionalFormatting sqref="E44">
    <cfRule type="cellIs" dxfId="527" priority="143" operator="lessThan">
      <formula>0</formula>
    </cfRule>
  </conditionalFormatting>
  <conditionalFormatting sqref="C44">
    <cfRule type="cellIs" dxfId="526" priority="144" operator="lessThan">
      <formula>0</formula>
    </cfRule>
  </conditionalFormatting>
  <conditionalFormatting sqref="E38">
    <cfRule type="cellIs" dxfId="525" priority="146" operator="lessThan">
      <formula>0</formula>
    </cfRule>
  </conditionalFormatting>
  <conditionalFormatting sqref="C38">
    <cfRule type="cellIs" dxfId="524" priority="147" operator="lessThan">
      <formula>0</formula>
    </cfRule>
  </conditionalFormatting>
  <conditionalFormatting sqref="E32">
    <cfRule type="cellIs" dxfId="523" priority="149" operator="lessThan">
      <formula>0</formula>
    </cfRule>
  </conditionalFormatting>
  <conditionalFormatting sqref="C32">
    <cfRule type="cellIs" dxfId="522" priority="150" operator="lessThan">
      <formula>0</formula>
    </cfRule>
  </conditionalFormatting>
  <conditionalFormatting sqref="E26">
    <cfRule type="cellIs" dxfId="521" priority="152" operator="lessThan">
      <formula>0</formula>
    </cfRule>
  </conditionalFormatting>
  <conditionalFormatting sqref="C26">
    <cfRule type="cellIs" dxfId="520" priority="153" operator="lessThan">
      <formula>0</formula>
    </cfRule>
  </conditionalFormatting>
  <conditionalFormatting sqref="B27:B31 B33:B37 B39:B43 B45:B49 B51:B55 B57:B61 B63:B67 B69:B73 B75:B79 B81:B85 B87:B91 B93:B97 B99:B103 B105:B109 B111:B115 B117:B121 B123:B127 B129:B133 B135:B1048576 B1:B25">
    <cfRule type="containsText" dxfId="519" priority="157" operator="containsText" text="MAKE SELECTION IN COLUMN A">
      <formula>NOT(ISERROR(SEARCH("MAKE SELECTION IN COLUMN A",B1)))</formula>
    </cfRule>
  </conditionalFormatting>
  <conditionalFormatting sqref="C134">
    <cfRule type="cellIs" dxfId="518" priority="99" operator="lessThan">
      <formula>0</formula>
    </cfRule>
  </conditionalFormatting>
  <conditionalFormatting sqref="E134">
    <cfRule type="cellIs" dxfId="517" priority="98" operator="lessThan">
      <formula>0</formula>
    </cfRule>
  </conditionalFormatting>
  <conditionalFormatting sqref="C56">
    <cfRule type="cellIs" dxfId="516" priority="138" operator="lessThan">
      <formula>0</formula>
    </cfRule>
  </conditionalFormatting>
  <conditionalFormatting sqref="E56">
    <cfRule type="cellIs" dxfId="515" priority="137" operator="lessThan">
      <formula>0</formula>
    </cfRule>
  </conditionalFormatting>
  <conditionalFormatting sqref="E62">
    <cfRule type="cellIs" dxfId="514" priority="134" operator="lessThan">
      <formula>0</formula>
    </cfRule>
  </conditionalFormatting>
  <conditionalFormatting sqref="C68">
    <cfRule type="cellIs" dxfId="513" priority="132" operator="lessThan">
      <formula>0</formula>
    </cfRule>
  </conditionalFormatting>
  <conditionalFormatting sqref="E68">
    <cfRule type="cellIs" dxfId="512" priority="131" operator="lessThan">
      <formula>0</formula>
    </cfRule>
  </conditionalFormatting>
  <conditionalFormatting sqref="C74">
    <cfRule type="cellIs" dxfId="511" priority="129" operator="lessThan">
      <formula>0</formula>
    </cfRule>
  </conditionalFormatting>
  <conditionalFormatting sqref="E74">
    <cfRule type="cellIs" dxfId="510" priority="128" operator="lessThan">
      <formula>0</formula>
    </cfRule>
  </conditionalFormatting>
  <conditionalFormatting sqref="C80">
    <cfRule type="cellIs" dxfId="509" priority="126" operator="lessThan">
      <formula>0</formula>
    </cfRule>
  </conditionalFormatting>
  <conditionalFormatting sqref="E80">
    <cfRule type="cellIs" dxfId="508" priority="125" operator="lessThan">
      <formula>0</formula>
    </cfRule>
  </conditionalFormatting>
  <conditionalFormatting sqref="C86">
    <cfRule type="cellIs" dxfId="507" priority="123" operator="lessThan">
      <formula>0</formula>
    </cfRule>
  </conditionalFormatting>
  <conditionalFormatting sqref="E86">
    <cfRule type="cellIs" dxfId="506" priority="122" operator="lessThan">
      <formula>0</formula>
    </cfRule>
  </conditionalFormatting>
  <conditionalFormatting sqref="C92">
    <cfRule type="cellIs" dxfId="505" priority="120" operator="lessThan">
      <formula>0</formula>
    </cfRule>
  </conditionalFormatting>
  <conditionalFormatting sqref="E92">
    <cfRule type="cellIs" dxfId="504" priority="119" operator="lessThan">
      <formula>0</formula>
    </cfRule>
  </conditionalFormatting>
  <conditionalFormatting sqref="C98">
    <cfRule type="cellIs" dxfId="503" priority="117" operator="lessThan">
      <formula>0</formula>
    </cfRule>
  </conditionalFormatting>
  <conditionalFormatting sqref="E98">
    <cfRule type="cellIs" dxfId="502" priority="116" operator="lessThan">
      <formula>0</formula>
    </cfRule>
  </conditionalFormatting>
  <conditionalFormatting sqref="C104">
    <cfRule type="cellIs" dxfId="501" priority="114" operator="lessThan">
      <formula>0</formula>
    </cfRule>
  </conditionalFormatting>
  <conditionalFormatting sqref="E104">
    <cfRule type="cellIs" dxfId="500" priority="113" operator="lessThan">
      <formula>0</formula>
    </cfRule>
  </conditionalFormatting>
  <conditionalFormatting sqref="C110">
    <cfRule type="cellIs" dxfId="499" priority="111" operator="lessThan">
      <formula>0</formula>
    </cfRule>
  </conditionalFormatting>
  <conditionalFormatting sqref="E110">
    <cfRule type="cellIs" dxfId="498" priority="110" operator="lessThan">
      <formula>0</formula>
    </cfRule>
  </conditionalFormatting>
  <conditionalFormatting sqref="C116">
    <cfRule type="cellIs" dxfId="497" priority="108" operator="lessThan">
      <formula>0</formula>
    </cfRule>
  </conditionalFormatting>
  <conditionalFormatting sqref="E116">
    <cfRule type="cellIs" dxfId="496" priority="107" operator="lessThan">
      <formula>0</formula>
    </cfRule>
  </conditionalFormatting>
  <conditionalFormatting sqref="C122">
    <cfRule type="cellIs" dxfId="495" priority="105" operator="lessThan">
      <formula>0</formula>
    </cfRule>
  </conditionalFormatting>
  <conditionalFormatting sqref="E122">
    <cfRule type="cellIs" dxfId="494" priority="104" operator="lessThan">
      <formula>0</formula>
    </cfRule>
  </conditionalFormatting>
  <conditionalFormatting sqref="C128">
    <cfRule type="cellIs" dxfId="493" priority="102" operator="lessThan">
      <formula>0</formula>
    </cfRule>
  </conditionalFormatting>
  <conditionalFormatting sqref="E128">
    <cfRule type="cellIs" dxfId="492" priority="101" operator="lessThan">
      <formula>0</formula>
    </cfRule>
  </conditionalFormatting>
  <conditionalFormatting sqref="A15">
    <cfRule type="expression" dxfId="491" priority="96">
      <formula>AND(XEU15&gt;0,ISBLANK(A15))</formula>
    </cfRule>
  </conditionalFormatting>
  <conditionalFormatting sqref="A21">
    <cfRule type="expression" dxfId="490" priority="95">
      <formula>AND(XEU21&gt;0,ISBLANK(A21))</formula>
    </cfRule>
  </conditionalFormatting>
  <conditionalFormatting sqref="A21">
    <cfRule type="containsText" dxfId="489" priority="94" operator="containsText" text="select one">
      <formula>NOT(ISERROR(SEARCH("select one",A21)))</formula>
    </cfRule>
  </conditionalFormatting>
  <conditionalFormatting sqref="A21">
    <cfRule type="expression" dxfId="488" priority="93">
      <formula>AND(XEU21&gt;0,ISBLANK(A21))</formula>
    </cfRule>
  </conditionalFormatting>
  <conditionalFormatting sqref="A21">
    <cfRule type="expression" dxfId="487" priority="92">
      <formula>AND(XEU21&gt;0,ISBLANK(A21))</formula>
    </cfRule>
  </conditionalFormatting>
  <conditionalFormatting sqref="A27">
    <cfRule type="expression" dxfId="486" priority="91">
      <formula>AND(XEU27&gt;0,ISBLANK(A27))</formula>
    </cfRule>
  </conditionalFormatting>
  <conditionalFormatting sqref="A27">
    <cfRule type="containsText" dxfId="485" priority="90" operator="containsText" text="select one">
      <formula>NOT(ISERROR(SEARCH("select one",A27)))</formula>
    </cfRule>
  </conditionalFormatting>
  <conditionalFormatting sqref="A27">
    <cfRule type="expression" dxfId="484" priority="89">
      <formula>AND(XEU27&gt;0,ISBLANK(A27))</formula>
    </cfRule>
  </conditionalFormatting>
  <conditionalFormatting sqref="A27">
    <cfRule type="expression" dxfId="483" priority="88">
      <formula>AND(XEU27&gt;0,ISBLANK(A27))</formula>
    </cfRule>
  </conditionalFormatting>
  <conditionalFormatting sqref="A33">
    <cfRule type="expression" dxfId="482" priority="87">
      <formula>AND(XEU33&gt;0,ISBLANK(A33))</formula>
    </cfRule>
  </conditionalFormatting>
  <conditionalFormatting sqref="A33">
    <cfRule type="containsText" dxfId="481" priority="86" operator="containsText" text="select one">
      <formula>NOT(ISERROR(SEARCH("select one",A33)))</formula>
    </cfRule>
  </conditionalFormatting>
  <conditionalFormatting sqref="A33">
    <cfRule type="expression" dxfId="480" priority="85">
      <formula>AND(XEU33&gt;0,ISBLANK(A33))</formula>
    </cfRule>
  </conditionalFormatting>
  <conditionalFormatting sqref="A33">
    <cfRule type="expression" dxfId="479" priority="84">
      <formula>AND(XEU33&gt;0,ISBLANK(A33))</formula>
    </cfRule>
  </conditionalFormatting>
  <conditionalFormatting sqref="A39">
    <cfRule type="expression" dxfId="478" priority="83">
      <formula>AND(XEU39&gt;0,ISBLANK(A39))</formula>
    </cfRule>
  </conditionalFormatting>
  <conditionalFormatting sqref="A39">
    <cfRule type="containsText" dxfId="477" priority="82" operator="containsText" text="select one">
      <formula>NOT(ISERROR(SEARCH("select one",A39)))</formula>
    </cfRule>
  </conditionalFormatting>
  <conditionalFormatting sqref="A39">
    <cfRule type="expression" dxfId="476" priority="81">
      <formula>AND(XEU39&gt;0,ISBLANK(A39))</formula>
    </cfRule>
  </conditionalFormatting>
  <conditionalFormatting sqref="A39">
    <cfRule type="expression" dxfId="475" priority="80">
      <formula>AND(XEU39&gt;0,ISBLANK(A39))</formula>
    </cfRule>
  </conditionalFormatting>
  <conditionalFormatting sqref="A45">
    <cfRule type="expression" dxfId="474" priority="79">
      <formula>AND(XEU45&gt;0,ISBLANK(A45))</formula>
    </cfRule>
  </conditionalFormatting>
  <conditionalFormatting sqref="A45">
    <cfRule type="containsText" dxfId="473" priority="78" operator="containsText" text="select one">
      <formula>NOT(ISERROR(SEARCH("select one",A45)))</formula>
    </cfRule>
  </conditionalFormatting>
  <conditionalFormatting sqref="A45">
    <cfRule type="expression" dxfId="472" priority="77">
      <formula>AND(XEU45&gt;0,ISBLANK(A45))</formula>
    </cfRule>
  </conditionalFormatting>
  <conditionalFormatting sqref="A45">
    <cfRule type="expression" dxfId="471" priority="76">
      <formula>AND(XEU45&gt;0,ISBLANK(A45))</formula>
    </cfRule>
  </conditionalFormatting>
  <conditionalFormatting sqref="A51">
    <cfRule type="expression" dxfId="470" priority="75">
      <formula>AND(XEU51&gt;0,ISBLANK(A51))</formula>
    </cfRule>
  </conditionalFormatting>
  <conditionalFormatting sqref="A51">
    <cfRule type="containsText" dxfId="469" priority="74" operator="containsText" text="select one">
      <formula>NOT(ISERROR(SEARCH("select one",A51)))</formula>
    </cfRule>
  </conditionalFormatting>
  <conditionalFormatting sqref="A51">
    <cfRule type="expression" dxfId="468" priority="73">
      <formula>AND(XEU51&gt;0,ISBLANK(A51))</formula>
    </cfRule>
  </conditionalFormatting>
  <conditionalFormatting sqref="A51">
    <cfRule type="expression" dxfId="467" priority="72">
      <formula>AND(XEU51&gt;0,ISBLANK(A51))</formula>
    </cfRule>
  </conditionalFormatting>
  <conditionalFormatting sqref="A57">
    <cfRule type="expression" dxfId="466" priority="71">
      <formula>AND(XEU57&gt;0,ISBLANK(A57))</formula>
    </cfRule>
  </conditionalFormatting>
  <conditionalFormatting sqref="A57">
    <cfRule type="containsText" dxfId="465" priority="70" operator="containsText" text="select one">
      <formula>NOT(ISERROR(SEARCH("select one",A57)))</formula>
    </cfRule>
  </conditionalFormatting>
  <conditionalFormatting sqref="A57">
    <cfRule type="expression" dxfId="464" priority="69">
      <formula>AND(XEU57&gt;0,ISBLANK(A57))</formula>
    </cfRule>
  </conditionalFormatting>
  <conditionalFormatting sqref="A57">
    <cfRule type="expression" dxfId="463" priority="68">
      <formula>AND(XEU57&gt;0,ISBLANK(A57))</formula>
    </cfRule>
  </conditionalFormatting>
  <conditionalFormatting sqref="A63">
    <cfRule type="expression" dxfId="462" priority="67">
      <formula>AND(XEU63&gt;0,ISBLANK(A63))</formula>
    </cfRule>
  </conditionalFormatting>
  <conditionalFormatting sqref="A63">
    <cfRule type="containsText" dxfId="461" priority="66" operator="containsText" text="select one">
      <formula>NOT(ISERROR(SEARCH("select one",A63)))</formula>
    </cfRule>
  </conditionalFormatting>
  <conditionalFormatting sqref="A63">
    <cfRule type="expression" dxfId="460" priority="65">
      <formula>AND(XEU63&gt;0,ISBLANK(A63))</formula>
    </cfRule>
  </conditionalFormatting>
  <conditionalFormatting sqref="A63">
    <cfRule type="expression" dxfId="459" priority="64">
      <formula>AND(XEU63&gt;0,ISBLANK(A63))</formula>
    </cfRule>
  </conditionalFormatting>
  <conditionalFormatting sqref="A69">
    <cfRule type="expression" dxfId="458" priority="63">
      <formula>AND(XEU69&gt;0,ISBLANK(A69))</formula>
    </cfRule>
  </conditionalFormatting>
  <conditionalFormatting sqref="A69">
    <cfRule type="containsText" dxfId="457" priority="62" operator="containsText" text="select one">
      <formula>NOT(ISERROR(SEARCH("select one",A69)))</formula>
    </cfRule>
  </conditionalFormatting>
  <conditionalFormatting sqref="A69">
    <cfRule type="expression" dxfId="456" priority="61">
      <formula>AND(XEU69&gt;0,ISBLANK(A69))</formula>
    </cfRule>
  </conditionalFormatting>
  <conditionalFormatting sqref="A69">
    <cfRule type="expression" dxfId="455" priority="60">
      <formula>AND(XEU69&gt;0,ISBLANK(A69))</formula>
    </cfRule>
  </conditionalFormatting>
  <conditionalFormatting sqref="A81 A75">
    <cfRule type="expression" dxfId="454" priority="55">
      <formula>AND(XEU75&gt;0,ISBLANK(A75))</formula>
    </cfRule>
  </conditionalFormatting>
  <conditionalFormatting sqref="A81 A75">
    <cfRule type="containsText" dxfId="453" priority="54" operator="containsText" text="select one">
      <formula>NOT(ISERROR(SEARCH("select one",A75)))</formula>
    </cfRule>
  </conditionalFormatting>
  <conditionalFormatting sqref="A81 A75">
    <cfRule type="expression" dxfId="452" priority="53">
      <formula>AND(XEU75&gt;0,ISBLANK(A75))</formula>
    </cfRule>
  </conditionalFormatting>
  <conditionalFormatting sqref="A81 A75">
    <cfRule type="expression" dxfId="451" priority="52">
      <formula>AND(XEU75&gt;0,ISBLANK(A75))</formula>
    </cfRule>
  </conditionalFormatting>
  <conditionalFormatting sqref="A87">
    <cfRule type="expression" dxfId="450" priority="51">
      <formula>AND(XEU87&gt;0,ISBLANK(A87))</formula>
    </cfRule>
  </conditionalFormatting>
  <conditionalFormatting sqref="A87">
    <cfRule type="containsText" dxfId="449" priority="50" operator="containsText" text="select one">
      <formula>NOT(ISERROR(SEARCH("select one",A87)))</formula>
    </cfRule>
  </conditionalFormatting>
  <conditionalFormatting sqref="A87">
    <cfRule type="expression" dxfId="448" priority="49">
      <formula>AND(XEU87&gt;0,ISBLANK(A87))</formula>
    </cfRule>
  </conditionalFormatting>
  <conditionalFormatting sqref="A87">
    <cfRule type="expression" dxfId="447" priority="48">
      <formula>AND(XEU87&gt;0,ISBLANK(A87))</formula>
    </cfRule>
  </conditionalFormatting>
  <conditionalFormatting sqref="A93">
    <cfRule type="expression" dxfId="446" priority="47">
      <formula>AND(XEU93&gt;0,ISBLANK(A93))</formula>
    </cfRule>
  </conditionalFormatting>
  <conditionalFormatting sqref="A93">
    <cfRule type="containsText" dxfId="445" priority="46" operator="containsText" text="select one">
      <formula>NOT(ISERROR(SEARCH("select one",A93)))</formula>
    </cfRule>
  </conditionalFormatting>
  <conditionalFormatting sqref="A93">
    <cfRule type="expression" dxfId="444" priority="45">
      <formula>AND(XEU93&gt;0,ISBLANK(A93))</formula>
    </cfRule>
  </conditionalFormatting>
  <conditionalFormatting sqref="A93">
    <cfRule type="expression" dxfId="443" priority="44">
      <formula>AND(XEU93&gt;0,ISBLANK(A93))</formula>
    </cfRule>
  </conditionalFormatting>
  <conditionalFormatting sqref="A99">
    <cfRule type="expression" dxfId="442" priority="43">
      <formula>AND(XEU99&gt;0,ISBLANK(A99))</formula>
    </cfRule>
  </conditionalFormatting>
  <conditionalFormatting sqref="A99">
    <cfRule type="containsText" dxfId="441" priority="42" operator="containsText" text="select one">
      <formula>NOT(ISERROR(SEARCH("select one",A99)))</formula>
    </cfRule>
  </conditionalFormatting>
  <conditionalFormatting sqref="A99">
    <cfRule type="expression" dxfId="440" priority="41">
      <formula>AND(XEU99&gt;0,ISBLANK(A99))</formula>
    </cfRule>
  </conditionalFormatting>
  <conditionalFormatting sqref="A99">
    <cfRule type="expression" dxfId="439" priority="40">
      <formula>AND(XEU99&gt;0,ISBLANK(A99))</formula>
    </cfRule>
  </conditionalFormatting>
  <conditionalFormatting sqref="A105">
    <cfRule type="expression" dxfId="438" priority="39">
      <formula>AND(XEU105&gt;0,ISBLANK(A105))</formula>
    </cfRule>
  </conditionalFormatting>
  <conditionalFormatting sqref="A105">
    <cfRule type="containsText" dxfId="437" priority="38" operator="containsText" text="select one">
      <formula>NOT(ISERROR(SEARCH("select one",A105)))</formula>
    </cfRule>
  </conditionalFormatting>
  <conditionalFormatting sqref="A105">
    <cfRule type="expression" dxfId="436" priority="37">
      <formula>AND(XEU105&gt;0,ISBLANK(A105))</formula>
    </cfRule>
  </conditionalFormatting>
  <conditionalFormatting sqref="A105">
    <cfRule type="expression" dxfId="435" priority="36">
      <formula>AND(XEU105&gt;0,ISBLANK(A105))</formula>
    </cfRule>
  </conditionalFormatting>
  <conditionalFormatting sqref="A111">
    <cfRule type="expression" dxfId="434" priority="35">
      <formula>AND(XEU111&gt;0,ISBLANK(A111))</formula>
    </cfRule>
  </conditionalFormatting>
  <conditionalFormatting sqref="A111">
    <cfRule type="containsText" dxfId="433" priority="34" operator="containsText" text="select one">
      <formula>NOT(ISERROR(SEARCH("select one",A111)))</formula>
    </cfRule>
  </conditionalFormatting>
  <conditionalFormatting sqref="A111">
    <cfRule type="expression" dxfId="432" priority="33">
      <formula>AND(XEU111&gt;0,ISBLANK(A111))</formula>
    </cfRule>
  </conditionalFormatting>
  <conditionalFormatting sqref="A111">
    <cfRule type="expression" dxfId="431" priority="32">
      <formula>AND(XEU111&gt;0,ISBLANK(A111))</formula>
    </cfRule>
  </conditionalFormatting>
  <conditionalFormatting sqref="A117">
    <cfRule type="expression" dxfId="430" priority="31">
      <formula>AND(XEU117&gt;0,ISBLANK(A117))</formula>
    </cfRule>
  </conditionalFormatting>
  <conditionalFormatting sqref="A117">
    <cfRule type="containsText" dxfId="429" priority="30" operator="containsText" text="select one">
      <formula>NOT(ISERROR(SEARCH("select one",A117)))</formula>
    </cfRule>
  </conditionalFormatting>
  <conditionalFormatting sqref="A117">
    <cfRule type="expression" dxfId="428" priority="29">
      <formula>AND(XEU117&gt;0,ISBLANK(A117))</formula>
    </cfRule>
  </conditionalFormatting>
  <conditionalFormatting sqref="A117">
    <cfRule type="expression" dxfId="427" priority="28">
      <formula>AND(XEU117&gt;0,ISBLANK(A117))</formula>
    </cfRule>
  </conditionalFormatting>
  <conditionalFormatting sqref="A123">
    <cfRule type="expression" dxfId="426" priority="27">
      <formula>AND(XEU123&gt;0,ISBLANK(A123))</formula>
    </cfRule>
  </conditionalFormatting>
  <conditionalFormatting sqref="A123">
    <cfRule type="containsText" dxfId="425" priority="26" operator="containsText" text="select one">
      <formula>NOT(ISERROR(SEARCH("select one",A123)))</formula>
    </cfRule>
  </conditionalFormatting>
  <conditionalFormatting sqref="A123">
    <cfRule type="expression" dxfId="424" priority="25">
      <formula>AND(XEU123&gt;0,ISBLANK(A123))</formula>
    </cfRule>
  </conditionalFormatting>
  <conditionalFormatting sqref="A123">
    <cfRule type="expression" dxfId="423" priority="24">
      <formula>AND(XEU123&gt;0,ISBLANK(A123))</formula>
    </cfRule>
  </conditionalFormatting>
  <conditionalFormatting sqref="A129">
    <cfRule type="expression" dxfId="422" priority="23">
      <formula>AND(XEU129&gt;0,ISBLANK(A129))</formula>
    </cfRule>
  </conditionalFormatting>
  <conditionalFormatting sqref="A129">
    <cfRule type="containsText" dxfId="421" priority="22" operator="containsText" text="select one">
      <formula>NOT(ISERROR(SEARCH("select one",A129)))</formula>
    </cfRule>
  </conditionalFormatting>
  <conditionalFormatting sqref="A129">
    <cfRule type="expression" dxfId="420" priority="21">
      <formula>AND(XEU129&gt;0,ISBLANK(A129))</formula>
    </cfRule>
  </conditionalFormatting>
  <conditionalFormatting sqref="A129">
    <cfRule type="expression" dxfId="419" priority="20">
      <formula>AND(XEU129&gt;0,ISBLANK(A129))</formula>
    </cfRule>
  </conditionalFormatting>
  <conditionalFormatting sqref="B26">
    <cfRule type="containsText" dxfId="418" priority="19" operator="containsText" text="MAKE SELECTION IN COLUMN A">
      <formula>NOT(ISERROR(SEARCH("MAKE SELECTION IN COLUMN A",B26)))</formula>
    </cfRule>
  </conditionalFormatting>
  <conditionalFormatting sqref="B32">
    <cfRule type="containsText" dxfId="417" priority="18" operator="containsText" text="MAKE SELECTION IN COLUMN A">
      <formula>NOT(ISERROR(SEARCH("MAKE SELECTION IN COLUMN A",B32)))</formula>
    </cfRule>
  </conditionalFormatting>
  <conditionalFormatting sqref="B38">
    <cfRule type="containsText" dxfId="416" priority="17" operator="containsText" text="MAKE SELECTION IN COLUMN A">
      <formula>NOT(ISERROR(SEARCH("MAKE SELECTION IN COLUMN A",B38)))</formula>
    </cfRule>
  </conditionalFormatting>
  <conditionalFormatting sqref="B44">
    <cfRule type="containsText" dxfId="415" priority="16" operator="containsText" text="MAKE SELECTION IN COLUMN A">
      <formula>NOT(ISERROR(SEARCH("MAKE SELECTION IN COLUMN A",B44)))</formula>
    </cfRule>
  </conditionalFormatting>
  <conditionalFormatting sqref="B50">
    <cfRule type="containsText" dxfId="414" priority="15" operator="containsText" text="MAKE SELECTION IN COLUMN A">
      <formula>NOT(ISERROR(SEARCH("MAKE SELECTION IN COLUMN A",B50)))</formula>
    </cfRule>
  </conditionalFormatting>
  <conditionalFormatting sqref="B56">
    <cfRule type="containsText" dxfId="413" priority="14" operator="containsText" text="MAKE SELECTION IN COLUMN A">
      <formula>NOT(ISERROR(SEARCH("MAKE SELECTION IN COLUMN A",B56)))</formula>
    </cfRule>
  </conditionalFormatting>
  <conditionalFormatting sqref="B62">
    <cfRule type="containsText" dxfId="412" priority="13" operator="containsText" text="MAKE SELECTION IN COLUMN A">
      <formula>NOT(ISERROR(SEARCH("MAKE SELECTION IN COLUMN A",B62)))</formula>
    </cfRule>
  </conditionalFormatting>
  <conditionalFormatting sqref="B68">
    <cfRule type="containsText" dxfId="411" priority="12" operator="containsText" text="MAKE SELECTION IN COLUMN A">
      <formula>NOT(ISERROR(SEARCH("MAKE SELECTION IN COLUMN A",B68)))</formula>
    </cfRule>
  </conditionalFormatting>
  <conditionalFormatting sqref="B74">
    <cfRule type="containsText" dxfId="410" priority="11" operator="containsText" text="MAKE SELECTION IN COLUMN A">
      <formula>NOT(ISERROR(SEARCH("MAKE SELECTION IN COLUMN A",B74)))</formula>
    </cfRule>
  </conditionalFormatting>
  <conditionalFormatting sqref="B80">
    <cfRule type="containsText" dxfId="409" priority="10" operator="containsText" text="MAKE SELECTION IN COLUMN A">
      <formula>NOT(ISERROR(SEARCH("MAKE SELECTION IN COLUMN A",B80)))</formula>
    </cfRule>
  </conditionalFormatting>
  <conditionalFormatting sqref="B86">
    <cfRule type="containsText" dxfId="408" priority="9" operator="containsText" text="MAKE SELECTION IN COLUMN A">
      <formula>NOT(ISERROR(SEARCH("MAKE SELECTION IN COLUMN A",B86)))</formula>
    </cfRule>
  </conditionalFormatting>
  <conditionalFormatting sqref="B92">
    <cfRule type="containsText" dxfId="407" priority="8" operator="containsText" text="MAKE SELECTION IN COLUMN A">
      <formula>NOT(ISERROR(SEARCH("MAKE SELECTION IN COLUMN A",B92)))</formula>
    </cfRule>
  </conditionalFormatting>
  <conditionalFormatting sqref="B98">
    <cfRule type="containsText" dxfId="406" priority="7" operator="containsText" text="MAKE SELECTION IN COLUMN A">
      <formula>NOT(ISERROR(SEARCH("MAKE SELECTION IN COLUMN A",B98)))</formula>
    </cfRule>
  </conditionalFormatting>
  <conditionalFormatting sqref="B104">
    <cfRule type="containsText" dxfId="405" priority="6" operator="containsText" text="MAKE SELECTION IN COLUMN A">
      <formula>NOT(ISERROR(SEARCH("MAKE SELECTION IN COLUMN A",B104)))</formula>
    </cfRule>
  </conditionalFormatting>
  <conditionalFormatting sqref="B110">
    <cfRule type="containsText" dxfId="404" priority="5" operator="containsText" text="MAKE SELECTION IN COLUMN A">
      <formula>NOT(ISERROR(SEARCH("MAKE SELECTION IN COLUMN A",B110)))</formula>
    </cfRule>
  </conditionalFormatting>
  <conditionalFormatting sqref="B116">
    <cfRule type="containsText" dxfId="403" priority="4" operator="containsText" text="MAKE SELECTION IN COLUMN A">
      <formula>NOT(ISERROR(SEARCH("MAKE SELECTION IN COLUMN A",B116)))</formula>
    </cfRule>
  </conditionalFormatting>
  <conditionalFormatting sqref="B122">
    <cfRule type="containsText" dxfId="402" priority="3" operator="containsText" text="MAKE SELECTION IN COLUMN A">
      <formula>NOT(ISERROR(SEARCH("MAKE SELECTION IN COLUMN A",B122)))</formula>
    </cfRule>
  </conditionalFormatting>
  <conditionalFormatting sqref="B128">
    <cfRule type="containsText" dxfId="401" priority="2" operator="containsText" text="MAKE SELECTION IN COLUMN A">
      <formula>NOT(ISERROR(SEARCH("MAKE SELECTION IN COLUMN A",B128)))</formula>
    </cfRule>
  </conditionalFormatting>
  <conditionalFormatting sqref="B134">
    <cfRule type="containsText" dxfId="400" priority="1" operator="containsText" text="MAKE SELECTION IN COLUMN A">
      <formula>NOT(ISERROR(SEARCH("MAKE SELECTION IN COLUMN A",B134)))</formula>
    </cfRule>
  </conditionalFormatting>
  <dataValidations count="1">
    <dataValidation type="list" error="Must enter YES or NO" sqref="A7 A15 A21 A27 A33 A39 A45 A51 A57 A63 A69 A75 A81 A87 A93 A99 A105 A111 A117 A123 A129" xr:uid="{5D6F3484-1341-4550-AEB8-520089F9ED54}">
      <formula1>"Select one, DBE,VOSB,N/A"</formula1>
    </dataValidation>
  </dataValidations>
  <printOptions horizontalCentered="1"/>
  <pageMargins left="0.25" right="0.25" top="0.75" bottom="0.5" header="0.25" footer="0.25"/>
  <pageSetup fitToHeight="3" orientation="portrait" horizontalDpi="300" verticalDpi="300" r:id="rId1"/>
  <headerFooter alignWithMargins="0">
    <oddFooter>&amp;C&amp;9Page &amp;P of &amp;N</oddFooter>
  </headerFooter>
  <rowBreaks count="3" manualBreakCount="3">
    <brk id="38" min="1" max="4" man="1"/>
    <brk id="80" min="1" max="4" man="1"/>
    <brk id="122" min="1"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EDAE5-1A1E-47F8-9BD4-2691A85D97E4}">
  <sheetPr codeName="Sheet2"/>
  <dimension ref="A1:E148"/>
  <sheetViews>
    <sheetView showGridLines="0" tabSelected="1" zoomScale="120" zoomScaleNormal="120" workbookViewId="0">
      <selection activeCell="C11" sqref="C11"/>
    </sheetView>
  </sheetViews>
  <sheetFormatPr defaultRowHeight="15" x14ac:dyDescent="0.25"/>
  <cols>
    <col min="1" max="1" width="10.7109375" style="8" customWidth="1"/>
    <col min="2" max="2" width="34.28515625" style="8" customWidth="1"/>
    <col min="3" max="3" width="21.42578125" style="14" customWidth="1"/>
    <col min="4" max="4" width="20.140625" style="14" customWidth="1"/>
    <col min="5" max="5" width="18.85546875" style="14" customWidth="1"/>
    <col min="6" max="16384" width="9.140625" style="8"/>
  </cols>
  <sheetData>
    <row r="1" spans="1:5" ht="13.5" customHeight="1" x14ac:dyDescent="0.25">
      <c r="E1" s="17" t="s">
        <v>45</v>
      </c>
    </row>
    <row r="2" spans="1:5" ht="21" customHeight="1" x14ac:dyDescent="0.25">
      <c r="B2" s="34" t="s">
        <v>0</v>
      </c>
      <c r="C2" s="35"/>
      <c r="D2" s="35"/>
      <c r="E2" s="35"/>
    </row>
    <row r="3" spans="1:5" ht="11.25" customHeight="1" x14ac:dyDescent="0.25">
      <c r="C3" s="16" t="s">
        <v>28</v>
      </c>
      <c r="D3" s="25" t="s">
        <v>29</v>
      </c>
    </row>
    <row r="4" spans="1:5" ht="15.75" customHeight="1" x14ac:dyDescent="0.25">
      <c r="B4" s="36"/>
      <c r="C4" s="35"/>
      <c r="D4" s="35"/>
      <c r="E4" s="35"/>
    </row>
    <row r="5" spans="1:5" ht="45" customHeight="1" x14ac:dyDescent="0.25">
      <c r="A5" s="12" t="s">
        <v>44</v>
      </c>
      <c r="B5" s="1" t="s">
        <v>1</v>
      </c>
      <c r="C5" s="2" t="s">
        <v>2</v>
      </c>
      <c r="D5" s="1" t="s">
        <v>3</v>
      </c>
      <c r="E5" s="1" t="s">
        <v>4</v>
      </c>
    </row>
    <row r="6" spans="1:5" ht="22.5" customHeight="1" x14ac:dyDescent="0.25">
      <c r="B6" s="3" t="s">
        <v>33</v>
      </c>
      <c r="C6" s="13">
        <f>SUM(C11:C13)</f>
        <v>0</v>
      </c>
      <c r="D6" s="13">
        <f>SUM(D11:D13)</f>
        <v>0</v>
      </c>
      <c r="E6" s="13">
        <f>C6+D6</f>
        <v>0</v>
      </c>
    </row>
    <row r="7" spans="1:5" x14ac:dyDescent="0.25">
      <c r="A7" s="22" t="s">
        <v>46</v>
      </c>
      <c r="B7" s="27" t="s">
        <v>23</v>
      </c>
      <c r="C7" s="37" t="s">
        <v>37</v>
      </c>
      <c r="D7" s="38"/>
      <c r="E7" s="39"/>
    </row>
    <row r="8" spans="1:5" x14ac:dyDescent="0.25">
      <c r="B8" s="4" t="s">
        <v>6</v>
      </c>
      <c r="C8" s="15">
        <f>SUM(C15,C20,C25)</f>
        <v>0</v>
      </c>
      <c r="D8" s="15">
        <f>SUM(D15,D20,D25)</f>
        <v>0</v>
      </c>
      <c r="E8" s="15">
        <f>+C8+D8</f>
        <v>0</v>
      </c>
    </row>
    <row r="9" spans="1:5" x14ac:dyDescent="0.25">
      <c r="B9" s="4" t="s">
        <v>7</v>
      </c>
      <c r="C9" s="15">
        <f>SUM(C33,C39,C45,C51,C57,C63,C69,C75,C81,C87,C93,C99,C105,C111,C117,C123,C129,C135,C141,C147)-SUM(C31,C37,C43,C49,C55,C61,C67,C73,C79,C85,C91,C97,C103,C109,C115,C121,C127,C133,C139,C145)</f>
        <v>0</v>
      </c>
      <c r="D9" s="15">
        <f>SUM(D33,D39,D45,D51,D57,D63,D69,D75,D81,D87,D93,D99,D105,D111,D117,D123,D129,D135,D141,D147)-SUM(D31,D37,D43,D49,D55,D61,D67,D73,D79,D85,D91,D97,D103,D109,D115,D121,D127,D133,D139,D145)</f>
        <v>0</v>
      </c>
      <c r="E9" s="15">
        <f t="shared" ref="E9:E13" si="0">+C9+D9</f>
        <v>0</v>
      </c>
    </row>
    <row r="10" spans="1:5" x14ac:dyDescent="0.25">
      <c r="B10" s="4" t="s">
        <v>8</v>
      </c>
      <c r="C10" s="15">
        <f>SUM(C16,C21,C26)</f>
        <v>0</v>
      </c>
      <c r="D10" s="15">
        <f>SUM(D16,D21,D26)</f>
        <v>0</v>
      </c>
      <c r="E10" s="15">
        <f t="shared" si="0"/>
        <v>0</v>
      </c>
    </row>
    <row r="11" spans="1:5" x14ac:dyDescent="0.25">
      <c r="B11" s="4" t="s">
        <v>26</v>
      </c>
      <c r="C11" s="23"/>
      <c r="D11" s="23"/>
      <c r="E11" s="15">
        <f t="shared" si="0"/>
        <v>0</v>
      </c>
    </row>
    <row r="12" spans="1:5" x14ac:dyDescent="0.25">
      <c r="B12" s="4" t="s">
        <v>25</v>
      </c>
      <c r="C12" s="23"/>
      <c r="D12" s="23"/>
      <c r="E12" s="15">
        <f t="shared" si="0"/>
        <v>0</v>
      </c>
    </row>
    <row r="13" spans="1:5" ht="22.5" x14ac:dyDescent="0.25">
      <c r="B13" s="20" t="s">
        <v>34</v>
      </c>
      <c r="C13" s="21">
        <f>SUM(C8:C10)</f>
        <v>0</v>
      </c>
      <c r="D13" s="21">
        <f>SUM(D8:D10)</f>
        <v>0</v>
      </c>
      <c r="E13" s="21">
        <f t="shared" si="0"/>
        <v>0</v>
      </c>
    </row>
    <row r="14" spans="1:5" ht="15" customHeight="1" x14ac:dyDescent="0.25">
      <c r="A14" s="7" t="s">
        <v>52</v>
      </c>
      <c r="B14" s="27" t="s">
        <v>9</v>
      </c>
      <c r="C14" s="37" t="s">
        <v>38</v>
      </c>
      <c r="D14" s="38"/>
      <c r="E14" s="39"/>
    </row>
    <row r="15" spans="1:5" x14ac:dyDescent="0.25">
      <c r="B15" s="4" t="s">
        <v>6</v>
      </c>
      <c r="C15" s="23"/>
      <c r="D15" s="23"/>
      <c r="E15" s="15">
        <f>+C15+D15</f>
        <v>0</v>
      </c>
    </row>
    <row r="16" spans="1:5" x14ac:dyDescent="0.25">
      <c r="B16" s="4" t="s">
        <v>8</v>
      </c>
      <c r="C16" s="23"/>
      <c r="D16" s="23"/>
      <c r="E16" s="15">
        <f t="shared" ref="E16:E17" si="1">+C16+D16</f>
        <v>0</v>
      </c>
    </row>
    <row r="17" spans="1:5" ht="22.5" x14ac:dyDescent="0.25">
      <c r="B17" s="1" t="s">
        <v>10</v>
      </c>
      <c r="C17" s="15">
        <f>SUM(C15:C16)</f>
        <v>0</v>
      </c>
      <c r="D17" s="15">
        <f>SUM(D15:D16)</f>
        <v>0</v>
      </c>
      <c r="E17" s="15">
        <f t="shared" si="1"/>
        <v>0</v>
      </c>
    </row>
    <row r="18" spans="1:5" x14ac:dyDescent="0.25">
      <c r="B18" s="10" t="str">
        <f>_xlfn.IFS(A14="DBE","TOTAL DBE PERCENTAGE",A14="VOSB","TOTAL VOSB PERCENTAGE",A14="N/A","NO DBE/VOSB COMMITMENT",A14="","MAKE SELECTION IN COLUMN A",A14="Select One","MAKE SELECTION IN COLUMN A")</f>
        <v>MAKE SELECTION IN COLUMN A</v>
      </c>
      <c r="C18" s="11" t="e">
        <f>_xlfn.IFS(A14="DBE",SUM(C15:C16)/$C$13,A14="VOSB",SUM(C15:C16)/$C$13,A14="N/A","-")</f>
        <v>#N/A</v>
      </c>
      <c r="D18" s="5"/>
      <c r="E18" s="11" t="e">
        <f>_xlfn.IFS(A14="DBE",SUM(E15:E16)/$E$13,A14="VOSB",SUM(E15:E16)/$E$13,A14="N/A","-")</f>
        <v>#N/A</v>
      </c>
    </row>
    <row r="19" spans="1:5" ht="15" customHeight="1" x14ac:dyDescent="0.25">
      <c r="A19" s="7" t="s">
        <v>52</v>
      </c>
      <c r="B19" s="27" t="s">
        <v>47</v>
      </c>
      <c r="C19" s="37" t="s">
        <v>39</v>
      </c>
      <c r="D19" s="38"/>
      <c r="E19" s="39"/>
    </row>
    <row r="20" spans="1:5" x14ac:dyDescent="0.25">
      <c r="B20" s="4" t="s">
        <v>6</v>
      </c>
      <c r="C20" s="23"/>
      <c r="D20" s="23"/>
      <c r="E20" s="15">
        <f>+C20+D20</f>
        <v>0</v>
      </c>
    </row>
    <row r="21" spans="1:5" x14ac:dyDescent="0.25">
      <c r="B21" s="4" t="s">
        <v>8</v>
      </c>
      <c r="C21" s="23"/>
      <c r="D21" s="23"/>
      <c r="E21" s="15">
        <f t="shared" ref="E21:E22" si="2">+C21+D21</f>
        <v>0</v>
      </c>
    </row>
    <row r="22" spans="1:5" ht="22.5" x14ac:dyDescent="0.25">
      <c r="B22" s="1" t="s">
        <v>49</v>
      </c>
      <c r="C22" s="15">
        <f>SUM(C20:C21)</f>
        <v>0</v>
      </c>
      <c r="D22" s="15">
        <f>SUM(D20:D21)</f>
        <v>0</v>
      </c>
      <c r="E22" s="15">
        <f t="shared" si="2"/>
        <v>0</v>
      </c>
    </row>
    <row r="23" spans="1:5" x14ac:dyDescent="0.25">
      <c r="B23" s="10" t="str">
        <f>_xlfn.IFS(A19="DBE","TOTAL DBE PERCENTAGE",A19="VOSB","TOTAL VOSB PERCENTAGE",A19="N/A","NO DBE/VOSB COMMITMENT",A19="","MAKE SELECTION IN COLUMN A",A19="Select One","MAKE SELECTION IN COLUMN A")</f>
        <v>MAKE SELECTION IN COLUMN A</v>
      </c>
      <c r="C23" s="11" t="e">
        <f>_xlfn.IFS(A19="DBE",SUM(C20:C21)/$C$13,A19="VOSB",SUM(C20:C21)/$C$13,A19="N/A","-")</f>
        <v>#N/A</v>
      </c>
      <c r="D23" s="5"/>
      <c r="E23" s="11" t="e">
        <f>_xlfn.IFS(A19="DBE",SUM(E20:E21)/$E$13,A19="VOSB",SUM(E20:E21)/$E$13,A19="N/A","-")</f>
        <v>#N/A</v>
      </c>
    </row>
    <row r="24" spans="1:5" ht="15" customHeight="1" x14ac:dyDescent="0.25">
      <c r="A24" s="7" t="s">
        <v>52</v>
      </c>
      <c r="B24" s="27" t="s">
        <v>48</v>
      </c>
      <c r="C24" s="37" t="s">
        <v>40</v>
      </c>
      <c r="D24" s="38"/>
      <c r="E24" s="39"/>
    </row>
    <row r="25" spans="1:5" x14ac:dyDescent="0.25">
      <c r="B25" s="4" t="s">
        <v>6</v>
      </c>
      <c r="C25" s="23"/>
      <c r="D25" s="23"/>
      <c r="E25" s="15">
        <f>+C25+D25</f>
        <v>0</v>
      </c>
    </row>
    <row r="26" spans="1:5" x14ac:dyDescent="0.25">
      <c r="B26" s="4" t="s">
        <v>8</v>
      </c>
      <c r="C26" s="23"/>
      <c r="D26" s="23"/>
      <c r="E26" s="15">
        <f t="shared" ref="E26:E27" si="3">+C26+D26</f>
        <v>0</v>
      </c>
    </row>
    <row r="27" spans="1:5" ht="22.5" x14ac:dyDescent="0.25">
      <c r="B27" s="1" t="s">
        <v>50</v>
      </c>
      <c r="C27" s="15">
        <f>SUM(C25:C26)</f>
        <v>0</v>
      </c>
      <c r="D27" s="15">
        <f>SUM(D25:D26)</f>
        <v>0</v>
      </c>
      <c r="E27" s="15">
        <f t="shared" si="3"/>
        <v>0</v>
      </c>
    </row>
    <row r="28" spans="1:5" ht="15" customHeight="1" x14ac:dyDescent="0.25">
      <c r="B28" s="10" t="str">
        <f>_xlfn.IFS(A24="DBE","TOTAL DBE PERCENTAGE",A24="VOSB","TOTAL VOSB PERCENTAGE",A24="N/A","NO DBE/VOSB COMMITMENT",A24="","MAKE SELECTION IN COLUMN A",A24="Select One","MAKE SELECTION IN COLUMN A")</f>
        <v>MAKE SELECTION IN COLUMN A</v>
      </c>
      <c r="C28" s="11" t="e">
        <f>_xlfn.IFS(A24="DBE",SUM(C25:C26)/$C$13,A24="VOSB",SUM(C25:C26)/$C$13,A24="N/A","-")</f>
        <v>#N/A</v>
      </c>
      <c r="D28" s="5"/>
      <c r="E28" s="11" t="e">
        <f>_xlfn.IFS(A24="DBE",SUM(E25:E26)/$E$13,A24="VOSB",SUM(E25:E26)/$E$13,A24="N/A","-")</f>
        <v>#N/A</v>
      </c>
    </row>
    <row r="29" spans="1:5" ht="15" customHeight="1" x14ac:dyDescent="0.25">
      <c r="A29" s="7" t="s">
        <v>52</v>
      </c>
      <c r="B29" s="27" t="s">
        <v>11</v>
      </c>
      <c r="C29" s="37" t="s">
        <v>36</v>
      </c>
      <c r="D29" s="38"/>
      <c r="E29" s="39"/>
    </row>
    <row r="30" spans="1:5" x14ac:dyDescent="0.25">
      <c r="B30" s="4" t="s">
        <v>6</v>
      </c>
      <c r="C30" s="23"/>
      <c r="D30" s="23"/>
      <c r="E30" s="15">
        <f>+C30+D30</f>
        <v>0</v>
      </c>
    </row>
    <row r="31" spans="1:5" x14ac:dyDescent="0.25">
      <c r="B31" s="4" t="s">
        <v>7</v>
      </c>
      <c r="C31" s="23"/>
      <c r="D31" s="23"/>
      <c r="E31" s="15">
        <f t="shared" ref="E31:E33" si="4">+C31+D31</f>
        <v>0</v>
      </c>
    </row>
    <row r="32" spans="1:5" x14ac:dyDescent="0.25">
      <c r="B32" s="4" t="s">
        <v>8</v>
      </c>
      <c r="C32" s="23"/>
      <c r="D32" s="23"/>
      <c r="E32" s="15">
        <f t="shared" si="4"/>
        <v>0</v>
      </c>
    </row>
    <row r="33" spans="1:5" x14ac:dyDescent="0.25">
      <c r="B33" s="1" t="s">
        <v>12</v>
      </c>
      <c r="C33" s="15">
        <f>SUM(C30:C32)</f>
        <v>0</v>
      </c>
      <c r="D33" s="15">
        <f>SUM(D30:D32)</f>
        <v>0</v>
      </c>
      <c r="E33" s="15">
        <f t="shared" si="4"/>
        <v>0</v>
      </c>
    </row>
    <row r="34" spans="1:5" x14ac:dyDescent="0.25">
      <c r="B34" s="10" t="str">
        <f>_xlfn.IFS(A29="DBE","TOTAL DBE PERCENTAGE",A29="VOSB","TOTAL VOSB PERCENTAGE",A29="N/A","NO DBE/VOSB COMMITMENT",A29="","MAKE SELECTION IN COLUMN A",A29="Select One","MAKE SELECTION IN COLUMN A")</f>
        <v>MAKE SELECTION IN COLUMN A</v>
      </c>
      <c r="C34" s="11" t="e">
        <f>_xlfn.IFS(A29="DBE",SUM(C30,C32)/$C$13,A29="VOSB",SUM(C30,C32)/$C$13,A29="N/A","-")</f>
        <v>#N/A</v>
      </c>
      <c r="D34" s="5"/>
      <c r="E34" s="11" t="e">
        <f>_xlfn.IFS(A29="DBE",SUM(E30,E32)/$E$13,A29="VOSB",SUM(E30,E32)/$E$13,A29="N/A","-")</f>
        <v>#N/A</v>
      </c>
    </row>
    <row r="35" spans="1:5" ht="15" customHeight="1" x14ac:dyDescent="0.25">
      <c r="A35" s="7" t="s">
        <v>52</v>
      </c>
      <c r="B35" s="27" t="s">
        <v>11</v>
      </c>
      <c r="C35" s="37" t="s">
        <v>36</v>
      </c>
      <c r="D35" s="38"/>
      <c r="E35" s="39"/>
    </row>
    <row r="36" spans="1:5" x14ac:dyDescent="0.25">
      <c r="B36" s="4" t="s">
        <v>6</v>
      </c>
      <c r="C36" s="23"/>
      <c r="D36" s="23"/>
      <c r="E36" s="15">
        <f>+C36+D36</f>
        <v>0</v>
      </c>
    </row>
    <row r="37" spans="1:5" x14ac:dyDescent="0.25">
      <c r="B37" s="4" t="s">
        <v>7</v>
      </c>
      <c r="C37" s="23"/>
      <c r="D37" s="23"/>
      <c r="E37" s="15">
        <f t="shared" ref="E37:E39" si="5">+C37+D37</f>
        <v>0</v>
      </c>
    </row>
    <row r="38" spans="1:5" x14ac:dyDescent="0.25">
      <c r="B38" s="4" t="s">
        <v>8</v>
      </c>
      <c r="C38" s="23"/>
      <c r="D38" s="23"/>
      <c r="E38" s="15">
        <f t="shared" si="5"/>
        <v>0</v>
      </c>
    </row>
    <row r="39" spans="1:5" x14ac:dyDescent="0.25">
      <c r="B39" s="1" t="s">
        <v>12</v>
      </c>
      <c r="C39" s="15">
        <f>SUM(C36:C38)</f>
        <v>0</v>
      </c>
      <c r="D39" s="15">
        <f>SUM(D36:D38)</f>
        <v>0</v>
      </c>
      <c r="E39" s="15">
        <f t="shared" si="5"/>
        <v>0</v>
      </c>
    </row>
    <row r="40" spans="1:5" x14ac:dyDescent="0.25">
      <c r="B40" s="10" t="str">
        <f>_xlfn.IFS(A35="DBE","TOTAL DBE PERCENTAGE",A35="VOSB","TOTAL VOSB PERCENTAGE",A35="N/A","NO DBE/VOSB COMMITMENT",A35="","MAKE SELECTION IN COLUMN A",A35="Select One","MAKE SELECTION IN COLUMN A")</f>
        <v>MAKE SELECTION IN COLUMN A</v>
      </c>
      <c r="C40" s="11" t="e">
        <f>_xlfn.IFS(A35="DBE",SUM(C36,C38)/$C$13,A35="VOSB",SUM(C36,C38)/$C$13,A35="N/A","-")</f>
        <v>#N/A</v>
      </c>
      <c r="D40" s="5"/>
      <c r="E40" s="11" t="e">
        <f>_xlfn.IFS(A35="DBE",SUM(E36,E38)/$E$13,A35="VOSB",SUM(E36,E38)/$E$13,A35="N/A","-")</f>
        <v>#N/A</v>
      </c>
    </row>
    <row r="41" spans="1:5" ht="15" customHeight="1" x14ac:dyDescent="0.25">
      <c r="A41" s="7" t="s">
        <v>52</v>
      </c>
      <c r="B41" s="27" t="s">
        <v>11</v>
      </c>
      <c r="C41" s="37" t="s">
        <v>36</v>
      </c>
      <c r="D41" s="38"/>
      <c r="E41" s="39"/>
    </row>
    <row r="42" spans="1:5" x14ac:dyDescent="0.25">
      <c r="B42" s="4" t="s">
        <v>6</v>
      </c>
      <c r="C42" s="23"/>
      <c r="D42" s="23"/>
      <c r="E42" s="15">
        <f>+C42+D42</f>
        <v>0</v>
      </c>
    </row>
    <row r="43" spans="1:5" x14ac:dyDescent="0.25">
      <c r="B43" s="4" t="s">
        <v>7</v>
      </c>
      <c r="C43" s="23"/>
      <c r="D43" s="23"/>
      <c r="E43" s="15">
        <f t="shared" ref="E43:E45" si="6">+C43+D43</f>
        <v>0</v>
      </c>
    </row>
    <row r="44" spans="1:5" x14ac:dyDescent="0.25">
      <c r="B44" s="4" t="s">
        <v>8</v>
      </c>
      <c r="C44" s="23"/>
      <c r="D44" s="23"/>
      <c r="E44" s="15">
        <f t="shared" si="6"/>
        <v>0</v>
      </c>
    </row>
    <row r="45" spans="1:5" x14ac:dyDescent="0.25">
      <c r="B45" s="1" t="s">
        <v>12</v>
      </c>
      <c r="C45" s="15">
        <f>SUM(C42:C44)</f>
        <v>0</v>
      </c>
      <c r="D45" s="15">
        <f>SUM(D42:D44)</f>
        <v>0</v>
      </c>
      <c r="E45" s="15">
        <f t="shared" si="6"/>
        <v>0</v>
      </c>
    </row>
    <row r="46" spans="1:5" ht="15" customHeight="1" x14ac:dyDescent="0.25">
      <c r="B46" s="10" t="str">
        <f>_xlfn.IFS(A41="DBE","TOTAL DBE PERCENTAGE",A41="VOSB","TOTAL VOSB PERCENTAGE",A41="N/A","NO DBE/VOSB COMMITMENT",A41="","MAKE SELECTION IN COLUMN A",A41="Select One","MAKE SELECTION IN COLUMN A")</f>
        <v>MAKE SELECTION IN COLUMN A</v>
      </c>
      <c r="C46" s="11" t="e">
        <f>_xlfn.IFS(A41="DBE",SUM(C42,C44)/$C$13,A41="VOSB",SUM(C42,C44)/$C$13,A41="N/A","-")</f>
        <v>#N/A</v>
      </c>
      <c r="D46" s="5"/>
      <c r="E46" s="11" t="e">
        <f>_xlfn.IFS(A41="DBE",SUM(E42,E44)/$E$13,A41="VOSB",SUM(E42,E44)/$E$13,A41="N/A","-")</f>
        <v>#N/A</v>
      </c>
    </row>
    <row r="47" spans="1:5" ht="15" customHeight="1" x14ac:dyDescent="0.25">
      <c r="A47" s="7" t="s">
        <v>52</v>
      </c>
      <c r="B47" s="27" t="s">
        <v>11</v>
      </c>
      <c r="C47" s="37" t="s">
        <v>36</v>
      </c>
      <c r="D47" s="38"/>
      <c r="E47" s="39"/>
    </row>
    <row r="48" spans="1:5" x14ac:dyDescent="0.25">
      <c r="B48" s="4" t="s">
        <v>6</v>
      </c>
      <c r="C48" s="23"/>
      <c r="D48" s="23"/>
      <c r="E48" s="15">
        <f>+C48+D48</f>
        <v>0</v>
      </c>
    </row>
    <row r="49" spans="1:5" x14ac:dyDescent="0.25">
      <c r="B49" s="4" t="s">
        <v>7</v>
      </c>
      <c r="C49" s="23"/>
      <c r="D49" s="23"/>
      <c r="E49" s="15">
        <f t="shared" ref="E49:E51" si="7">+C49+D49</f>
        <v>0</v>
      </c>
    </row>
    <row r="50" spans="1:5" x14ac:dyDescent="0.25">
      <c r="B50" s="4" t="s">
        <v>8</v>
      </c>
      <c r="C50" s="23"/>
      <c r="D50" s="23"/>
      <c r="E50" s="15">
        <f t="shared" si="7"/>
        <v>0</v>
      </c>
    </row>
    <row r="51" spans="1:5" ht="15" customHeight="1" x14ac:dyDescent="0.25">
      <c r="B51" s="1" t="s">
        <v>12</v>
      </c>
      <c r="C51" s="15">
        <f>SUM(C48:C50)</f>
        <v>0</v>
      </c>
      <c r="D51" s="15">
        <f>SUM(D48:D50)</f>
        <v>0</v>
      </c>
      <c r="E51" s="15">
        <f t="shared" si="7"/>
        <v>0</v>
      </c>
    </row>
    <row r="52" spans="1:5" x14ac:dyDescent="0.25">
      <c r="B52" s="10" t="str">
        <f>_xlfn.IFS(A47="DBE","TOTAL DBE PERCENTAGE",A47="VOSB","TOTAL VOSB PERCENTAGE",A47="N/A","NO DBE/VOSB COMMITMENT",A47="","MAKE SELECTION IN COLUMN A",A47="Select One","MAKE SELECTION IN COLUMN A")</f>
        <v>MAKE SELECTION IN COLUMN A</v>
      </c>
      <c r="C52" s="11" t="e">
        <f>_xlfn.IFS(A47="DBE",SUM(C48,C50)/$C$13,A47="VOSB",SUM(C48,C50)/$C$13,A47="N/A","-")</f>
        <v>#N/A</v>
      </c>
      <c r="D52" s="5"/>
      <c r="E52" s="11" t="e">
        <f>_xlfn.IFS(A47="DBE",SUM(E48,E50)/$E$13,A47="VOSB",SUM(E48,E50)/$E$13,A47="N/A","-")</f>
        <v>#N/A</v>
      </c>
    </row>
    <row r="53" spans="1:5" ht="15" customHeight="1" x14ac:dyDescent="0.25">
      <c r="A53" s="7" t="s">
        <v>52</v>
      </c>
      <c r="B53" s="27" t="s">
        <v>11</v>
      </c>
      <c r="C53" s="37" t="s">
        <v>36</v>
      </c>
      <c r="D53" s="38"/>
      <c r="E53" s="39"/>
    </row>
    <row r="54" spans="1:5" x14ac:dyDescent="0.25">
      <c r="B54" s="4" t="s">
        <v>6</v>
      </c>
      <c r="C54" s="23"/>
      <c r="D54" s="23"/>
      <c r="E54" s="15">
        <f>+C54+D54</f>
        <v>0</v>
      </c>
    </row>
    <row r="55" spans="1:5" x14ac:dyDescent="0.25">
      <c r="B55" s="4" t="s">
        <v>7</v>
      </c>
      <c r="C55" s="23"/>
      <c r="D55" s="23"/>
      <c r="E55" s="15">
        <f t="shared" ref="E55:E57" si="8">+C55+D55</f>
        <v>0</v>
      </c>
    </row>
    <row r="56" spans="1:5" ht="15" customHeight="1" x14ac:dyDescent="0.25">
      <c r="B56" s="4" t="s">
        <v>8</v>
      </c>
      <c r="C56" s="23"/>
      <c r="D56" s="23"/>
      <c r="E56" s="15">
        <f t="shared" si="8"/>
        <v>0</v>
      </c>
    </row>
    <row r="57" spans="1:5" x14ac:dyDescent="0.25">
      <c r="B57" s="1" t="s">
        <v>12</v>
      </c>
      <c r="C57" s="15">
        <f>SUM(C54:C56)</f>
        <v>0</v>
      </c>
      <c r="D57" s="15">
        <f>SUM(D54:D56)</f>
        <v>0</v>
      </c>
      <c r="E57" s="15">
        <f t="shared" si="8"/>
        <v>0</v>
      </c>
    </row>
    <row r="58" spans="1:5" x14ac:dyDescent="0.25">
      <c r="B58" s="10" t="str">
        <f>_xlfn.IFS(A53="DBE","TOTAL DBE PERCENTAGE",A53="VOSB","TOTAL VOSB PERCENTAGE",A53="N/A","NO DBE/VOSB COMMITMENT",A53="","MAKE SELECTION IN COLUMN A",A53="Select One","MAKE SELECTION IN COLUMN A")</f>
        <v>MAKE SELECTION IN COLUMN A</v>
      </c>
      <c r="C58" s="11" t="e">
        <f>_xlfn.IFS(A53="DBE",SUM(C54,C56)/$C$13,A53="VOSB",SUM(C54,C56)/$C$13,A53="N/A","-")</f>
        <v>#N/A</v>
      </c>
      <c r="D58" s="5"/>
      <c r="E58" s="11" t="e">
        <f>_xlfn.IFS(A53="DBE",SUM(E54,E56)/$E$13,A53="VOSB",SUM(E54,E56)/$E$13,A53="N/A","-")</f>
        <v>#N/A</v>
      </c>
    </row>
    <row r="59" spans="1:5" ht="15" customHeight="1" x14ac:dyDescent="0.25">
      <c r="A59" s="7" t="s">
        <v>52</v>
      </c>
      <c r="B59" s="27" t="s">
        <v>11</v>
      </c>
      <c r="C59" s="37" t="s">
        <v>36</v>
      </c>
      <c r="D59" s="38"/>
      <c r="E59" s="39"/>
    </row>
    <row r="60" spans="1:5" x14ac:dyDescent="0.25">
      <c r="B60" s="4" t="s">
        <v>6</v>
      </c>
      <c r="C60" s="23"/>
      <c r="D60" s="23"/>
      <c r="E60" s="15">
        <f>+C60+D60</f>
        <v>0</v>
      </c>
    </row>
    <row r="61" spans="1:5" ht="15" customHeight="1" x14ac:dyDescent="0.25">
      <c r="B61" s="4" t="s">
        <v>7</v>
      </c>
      <c r="C61" s="23"/>
      <c r="D61" s="23"/>
      <c r="E61" s="15">
        <f t="shared" ref="E61:E63" si="9">+C61+D61</f>
        <v>0</v>
      </c>
    </row>
    <row r="62" spans="1:5" x14ac:dyDescent="0.25">
      <c r="B62" s="4" t="s">
        <v>8</v>
      </c>
      <c r="C62" s="23"/>
      <c r="D62" s="23"/>
      <c r="E62" s="15">
        <f t="shared" si="9"/>
        <v>0</v>
      </c>
    </row>
    <row r="63" spans="1:5" x14ac:dyDescent="0.25">
      <c r="B63" s="1" t="s">
        <v>12</v>
      </c>
      <c r="C63" s="15">
        <f>SUM(C60:C62)</f>
        <v>0</v>
      </c>
      <c r="D63" s="15">
        <f>SUM(D60:D62)</f>
        <v>0</v>
      </c>
      <c r="E63" s="15">
        <f t="shared" si="9"/>
        <v>0</v>
      </c>
    </row>
    <row r="64" spans="1:5" x14ac:dyDescent="0.25">
      <c r="B64" s="10" t="str">
        <f>_xlfn.IFS(A59="DBE","TOTAL DBE PERCENTAGE",A59="VOSB","TOTAL VOSB PERCENTAGE",A59="N/A","NO DBE/VOSB COMMITMENT",A59="","MAKE SELECTION IN COLUMN A",A59="Select One","MAKE SELECTION IN COLUMN A")</f>
        <v>MAKE SELECTION IN COLUMN A</v>
      </c>
      <c r="C64" s="11" t="e">
        <f>_xlfn.IFS(A59="DBE",SUM(C60,C62)/$C$13,A59="VOSB",SUM(C60,C62)/$C$13,A59="N/A","-")</f>
        <v>#N/A</v>
      </c>
      <c r="D64" s="5"/>
      <c r="E64" s="11" t="e">
        <f>_xlfn.IFS(A59="DBE",SUM(E60,E62)/$E$13,A59="VOSB",SUM(E60,E62)/$E$13,A59="N/A","-")</f>
        <v>#N/A</v>
      </c>
    </row>
    <row r="65" spans="1:5" ht="15" customHeight="1" x14ac:dyDescent="0.25">
      <c r="A65" s="7" t="s">
        <v>52</v>
      </c>
      <c r="B65" s="27" t="s">
        <v>11</v>
      </c>
      <c r="C65" s="37" t="s">
        <v>36</v>
      </c>
      <c r="D65" s="38"/>
      <c r="E65" s="39"/>
    </row>
    <row r="66" spans="1:5" ht="15" customHeight="1" x14ac:dyDescent="0.25">
      <c r="B66" s="4" t="s">
        <v>6</v>
      </c>
      <c r="C66" s="23"/>
      <c r="D66" s="23"/>
      <c r="E66" s="15">
        <f>+C66+D66</f>
        <v>0</v>
      </c>
    </row>
    <row r="67" spans="1:5" x14ac:dyDescent="0.25">
      <c r="B67" s="4" t="s">
        <v>7</v>
      </c>
      <c r="C67" s="23"/>
      <c r="D67" s="23"/>
      <c r="E67" s="15">
        <f t="shared" ref="E67:E69" si="10">+C67+D67</f>
        <v>0</v>
      </c>
    </row>
    <row r="68" spans="1:5" x14ac:dyDescent="0.25">
      <c r="B68" s="4" t="s">
        <v>8</v>
      </c>
      <c r="C68" s="23"/>
      <c r="D68" s="23"/>
      <c r="E68" s="15">
        <f t="shared" si="10"/>
        <v>0</v>
      </c>
    </row>
    <row r="69" spans="1:5" x14ac:dyDescent="0.25">
      <c r="B69" s="1" t="s">
        <v>12</v>
      </c>
      <c r="C69" s="15">
        <f>SUM(C66:C68)</f>
        <v>0</v>
      </c>
      <c r="D69" s="15">
        <f>SUM(D66:D68)</f>
        <v>0</v>
      </c>
      <c r="E69" s="15">
        <f t="shared" si="10"/>
        <v>0</v>
      </c>
    </row>
    <row r="70" spans="1:5" x14ac:dyDescent="0.25">
      <c r="B70" s="10" t="str">
        <f>_xlfn.IFS(A65="DBE","TOTAL DBE PERCENTAGE",A65="VOSB","TOTAL VOSB PERCENTAGE",A65="N/A","NO DBE/VOSB COMMITMENT",A65="","MAKE SELECTION IN COLUMN A",A65="Select One","MAKE SELECTION IN COLUMN A")</f>
        <v>MAKE SELECTION IN COLUMN A</v>
      </c>
      <c r="C70" s="11" t="e">
        <f>_xlfn.IFS(A65="DBE",SUM(C66,C68)/$C$13,A65="VOSB",SUM(C66,C68)/$C$13,A65="N/A","-")</f>
        <v>#N/A</v>
      </c>
      <c r="D70" s="5"/>
      <c r="E70" s="11" t="e">
        <f>_xlfn.IFS(A65="DBE",SUM(E66,E68)/$E$13,A65="VOSB",SUM(E66,E68)/$E$13,A65="N/A","-")</f>
        <v>#N/A</v>
      </c>
    </row>
    <row r="71" spans="1:5" ht="15" customHeight="1" x14ac:dyDescent="0.25">
      <c r="A71" s="7" t="s">
        <v>52</v>
      </c>
      <c r="B71" s="27" t="s">
        <v>11</v>
      </c>
      <c r="C71" s="37" t="s">
        <v>36</v>
      </c>
      <c r="D71" s="38"/>
      <c r="E71" s="39"/>
    </row>
    <row r="72" spans="1:5" x14ac:dyDescent="0.25">
      <c r="B72" s="4" t="s">
        <v>6</v>
      </c>
      <c r="C72" s="23"/>
      <c r="D72" s="23"/>
      <c r="E72" s="15">
        <f>+C72+D72</f>
        <v>0</v>
      </c>
    </row>
    <row r="73" spans="1:5" x14ac:dyDescent="0.25">
      <c r="B73" s="4" t="s">
        <v>7</v>
      </c>
      <c r="C73" s="23"/>
      <c r="D73" s="23"/>
      <c r="E73" s="15">
        <f t="shared" ref="E73:E75" si="11">+C73+D73</f>
        <v>0</v>
      </c>
    </row>
    <row r="74" spans="1:5" x14ac:dyDescent="0.25">
      <c r="B74" s="4" t="s">
        <v>8</v>
      </c>
      <c r="C74" s="23"/>
      <c r="D74" s="23"/>
      <c r="E74" s="15">
        <f t="shared" si="11"/>
        <v>0</v>
      </c>
    </row>
    <row r="75" spans="1:5" x14ac:dyDescent="0.25">
      <c r="B75" s="1" t="s">
        <v>12</v>
      </c>
      <c r="C75" s="15">
        <f>SUM(C72:C74)</f>
        <v>0</v>
      </c>
      <c r="D75" s="15">
        <f>SUM(D72:D74)</f>
        <v>0</v>
      </c>
      <c r="E75" s="15">
        <f t="shared" si="11"/>
        <v>0</v>
      </c>
    </row>
    <row r="76" spans="1:5" x14ac:dyDescent="0.25">
      <c r="B76" s="10" t="str">
        <f>_xlfn.IFS(A71="DBE","TOTAL DBE PERCENTAGE",A71="VOSB","TOTAL VOSB PERCENTAGE",A71="N/A","NO DBE/VOSB COMMITMENT",A71="","MAKE SELECTION IN COLUMN A",A71="Select One","MAKE SELECTION IN COLUMN A")</f>
        <v>MAKE SELECTION IN COLUMN A</v>
      </c>
      <c r="C76" s="11" t="e">
        <f>_xlfn.IFS(A71="DBE",SUM(C72,C74)/$C$13,A71="VOSB",SUM(C72,C74)/$C$13,A71="N/A","-")</f>
        <v>#N/A</v>
      </c>
      <c r="D76" s="5"/>
      <c r="E76" s="11" t="e">
        <f>_xlfn.IFS(A71="DBE",SUM(E72,E74)/$E$13,A71="VOSB",SUM(E72,E74)/$E$13,A71="N/A","-")</f>
        <v>#N/A</v>
      </c>
    </row>
    <row r="77" spans="1:5" ht="15" customHeight="1" x14ac:dyDescent="0.25">
      <c r="A77" s="7" t="s">
        <v>52</v>
      </c>
      <c r="B77" s="27" t="s">
        <v>11</v>
      </c>
      <c r="C77" s="37" t="s">
        <v>36</v>
      </c>
      <c r="D77" s="38"/>
      <c r="E77" s="39"/>
    </row>
    <row r="78" spans="1:5" x14ac:dyDescent="0.25">
      <c r="B78" s="4" t="s">
        <v>6</v>
      </c>
      <c r="C78" s="23"/>
      <c r="D78" s="23"/>
      <c r="E78" s="15">
        <f>+C78+D78</f>
        <v>0</v>
      </c>
    </row>
    <row r="79" spans="1:5" x14ac:dyDescent="0.25">
      <c r="B79" s="4" t="s">
        <v>7</v>
      </c>
      <c r="C79" s="23"/>
      <c r="D79" s="23"/>
      <c r="E79" s="15">
        <f t="shared" ref="E79:E81" si="12">+C79+D79</f>
        <v>0</v>
      </c>
    </row>
    <row r="80" spans="1:5" x14ac:dyDescent="0.25">
      <c r="B80" s="4" t="s">
        <v>8</v>
      </c>
      <c r="C80" s="23"/>
      <c r="D80" s="23"/>
      <c r="E80" s="15">
        <f t="shared" si="12"/>
        <v>0</v>
      </c>
    </row>
    <row r="81" spans="1:5" x14ac:dyDescent="0.25">
      <c r="B81" s="1" t="s">
        <v>12</v>
      </c>
      <c r="C81" s="15">
        <f>SUM(C78:C80)</f>
        <v>0</v>
      </c>
      <c r="D81" s="15">
        <f>SUM(D78:D80)</f>
        <v>0</v>
      </c>
      <c r="E81" s="15">
        <f t="shared" si="12"/>
        <v>0</v>
      </c>
    </row>
    <row r="82" spans="1:5" ht="15" customHeight="1" x14ac:dyDescent="0.25">
      <c r="B82" s="10" t="str">
        <f>_xlfn.IFS(A77="DBE","TOTAL DBE PERCENTAGE",A77="VOSB","TOTAL VOSB PERCENTAGE",A77="N/A","NO DBE/VOSB COMMITMENT",A77="","MAKE SELECTION IN COLUMN A",A77="Select One","MAKE SELECTION IN COLUMN A")</f>
        <v>MAKE SELECTION IN COLUMN A</v>
      </c>
      <c r="C82" s="11" t="e">
        <f>_xlfn.IFS(A77="DBE",SUM(C78,C80)/$C$13,A77="VOSB",SUM(C78,C80)/$C$13,A77="N/A","-")</f>
        <v>#N/A</v>
      </c>
      <c r="D82" s="5"/>
      <c r="E82" s="11" t="e">
        <f>_xlfn.IFS(A77="DBE",SUM(E78,E80)/$E$13,A77="VOSB",SUM(E78,E80)/$E$13,A77="N/A","-")</f>
        <v>#N/A</v>
      </c>
    </row>
    <row r="83" spans="1:5" ht="15" customHeight="1" x14ac:dyDescent="0.25">
      <c r="A83" s="7" t="s">
        <v>52</v>
      </c>
      <c r="B83" s="27" t="s">
        <v>11</v>
      </c>
      <c r="C83" s="37" t="s">
        <v>36</v>
      </c>
      <c r="D83" s="38"/>
      <c r="E83" s="39"/>
    </row>
    <row r="84" spans="1:5" x14ac:dyDescent="0.25">
      <c r="B84" s="4" t="s">
        <v>6</v>
      </c>
      <c r="C84" s="23"/>
      <c r="D84" s="23"/>
      <c r="E84" s="15">
        <f>+C84+D84</f>
        <v>0</v>
      </c>
    </row>
    <row r="85" spans="1:5" x14ac:dyDescent="0.25">
      <c r="B85" s="4" t="s">
        <v>7</v>
      </c>
      <c r="C85" s="23"/>
      <c r="D85" s="23"/>
      <c r="E85" s="15">
        <f t="shared" ref="E85:E87" si="13">+C85+D85</f>
        <v>0</v>
      </c>
    </row>
    <row r="86" spans="1:5" x14ac:dyDescent="0.25">
      <c r="B86" s="4" t="s">
        <v>8</v>
      </c>
      <c r="C86" s="23"/>
      <c r="D86" s="23"/>
      <c r="E86" s="15">
        <f t="shared" si="13"/>
        <v>0</v>
      </c>
    </row>
    <row r="87" spans="1:5" ht="15" customHeight="1" x14ac:dyDescent="0.25">
      <c r="B87" s="1" t="s">
        <v>12</v>
      </c>
      <c r="C87" s="15">
        <f>SUM(C84:C86)</f>
        <v>0</v>
      </c>
      <c r="D87" s="15">
        <f>SUM(D84:D86)</f>
        <v>0</v>
      </c>
      <c r="E87" s="15">
        <f t="shared" si="13"/>
        <v>0</v>
      </c>
    </row>
    <row r="88" spans="1:5" x14ac:dyDescent="0.25">
      <c r="B88" s="10" t="str">
        <f>_xlfn.IFS(A83="DBE","TOTAL DBE PERCENTAGE",A83="VOSB","TOTAL VOSB PERCENTAGE",A83="N/A","NO DBE/VOSB COMMITMENT",A83="","MAKE SELECTION IN COLUMN A",A83="Select One","MAKE SELECTION IN COLUMN A")</f>
        <v>MAKE SELECTION IN COLUMN A</v>
      </c>
      <c r="C88" s="11" t="e">
        <f>_xlfn.IFS(A83="DBE",SUM(C84,C86)/$C$13,A83="VOSB",SUM(C84,C86)/$C$13,A83="N/A","-")</f>
        <v>#N/A</v>
      </c>
      <c r="D88" s="5"/>
      <c r="E88" s="11" t="e">
        <f>_xlfn.IFS(A83="DBE",SUM(E84,E86)/$E$13,A83="VOSB",SUM(E84,E86)/$E$13,A83="N/A","-")</f>
        <v>#N/A</v>
      </c>
    </row>
    <row r="89" spans="1:5" ht="15" customHeight="1" x14ac:dyDescent="0.25">
      <c r="A89" s="7" t="s">
        <v>52</v>
      </c>
      <c r="B89" s="27" t="s">
        <v>11</v>
      </c>
      <c r="C89" s="37" t="s">
        <v>36</v>
      </c>
      <c r="D89" s="38"/>
      <c r="E89" s="39"/>
    </row>
    <row r="90" spans="1:5" x14ac:dyDescent="0.25">
      <c r="B90" s="4" t="s">
        <v>6</v>
      </c>
      <c r="C90" s="23"/>
      <c r="D90" s="23"/>
      <c r="E90" s="15">
        <f>+C90+D90</f>
        <v>0</v>
      </c>
    </row>
    <row r="91" spans="1:5" x14ac:dyDescent="0.25">
      <c r="B91" s="4" t="s">
        <v>7</v>
      </c>
      <c r="C91" s="23"/>
      <c r="D91" s="23"/>
      <c r="E91" s="15">
        <f t="shared" ref="E91:E93" si="14">+C91+D91</f>
        <v>0</v>
      </c>
    </row>
    <row r="92" spans="1:5" ht="15" customHeight="1" x14ac:dyDescent="0.25">
      <c r="B92" s="4" t="s">
        <v>8</v>
      </c>
      <c r="C92" s="23"/>
      <c r="D92" s="23"/>
      <c r="E92" s="15">
        <f t="shared" si="14"/>
        <v>0</v>
      </c>
    </row>
    <row r="93" spans="1:5" x14ac:dyDescent="0.25">
      <c r="B93" s="1" t="s">
        <v>12</v>
      </c>
      <c r="C93" s="15">
        <f>SUM(C90:C92)</f>
        <v>0</v>
      </c>
      <c r="D93" s="15">
        <f>SUM(D90:D92)</f>
        <v>0</v>
      </c>
      <c r="E93" s="15">
        <f t="shared" si="14"/>
        <v>0</v>
      </c>
    </row>
    <row r="94" spans="1:5" x14ac:dyDescent="0.25">
      <c r="B94" s="10" t="str">
        <f>_xlfn.IFS(A89="DBE","TOTAL DBE PERCENTAGE",A89="VOSB","TOTAL VOSB PERCENTAGE",A89="N/A","NO DBE/VOSB COMMITMENT",A89="","MAKE SELECTION IN COLUMN A",A89="Select One","MAKE SELECTION IN COLUMN A")</f>
        <v>MAKE SELECTION IN COLUMN A</v>
      </c>
      <c r="C94" s="11" t="e">
        <f>_xlfn.IFS(A89="DBE",SUM(C90,C92)/$C$13,A89="VOSB",SUM(C90,C92)/$C$13,A89="N/A","-")</f>
        <v>#N/A</v>
      </c>
      <c r="D94" s="5"/>
      <c r="E94" s="11" t="e">
        <f>_xlfn.IFS(A89="DBE",SUM(E90,E92)/$E$13,A89="VOSB",SUM(E90,E92)/$E$13,A89="N/A","-")</f>
        <v>#N/A</v>
      </c>
    </row>
    <row r="95" spans="1:5" ht="15" customHeight="1" x14ac:dyDescent="0.25">
      <c r="A95" s="7" t="s">
        <v>52</v>
      </c>
      <c r="B95" s="27" t="s">
        <v>11</v>
      </c>
      <c r="C95" s="37" t="s">
        <v>36</v>
      </c>
      <c r="D95" s="38"/>
      <c r="E95" s="39"/>
    </row>
    <row r="96" spans="1:5" x14ac:dyDescent="0.25">
      <c r="B96" s="4" t="s">
        <v>6</v>
      </c>
      <c r="C96" s="23"/>
      <c r="D96" s="23"/>
      <c r="E96" s="15">
        <f>+C96+D96</f>
        <v>0</v>
      </c>
    </row>
    <row r="97" spans="1:5" ht="15" customHeight="1" x14ac:dyDescent="0.25">
      <c r="B97" s="4" t="s">
        <v>7</v>
      </c>
      <c r="C97" s="23"/>
      <c r="D97" s="23"/>
      <c r="E97" s="15">
        <f t="shared" ref="E97:E99" si="15">+C97+D97</f>
        <v>0</v>
      </c>
    </row>
    <row r="98" spans="1:5" x14ac:dyDescent="0.25">
      <c r="B98" s="4" t="s">
        <v>8</v>
      </c>
      <c r="C98" s="23"/>
      <c r="D98" s="23"/>
      <c r="E98" s="15">
        <f t="shared" si="15"/>
        <v>0</v>
      </c>
    </row>
    <row r="99" spans="1:5" x14ac:dyDescent="0.25">
      <c r="B99" s="1" t="s">
        <v>12</v>
      </c>
      <c r="C99" s="15">
        <f>SUM(C96:C98)</f>
        <v>0</v>
      </c>
      <c r="D99" s="15">
        <f>SUM(D96:D98)</f>
        <v>0</v>
      </c>
      <c r="E99" s="15">
        <f t="shared" si="15"/>
        <v>0</v>
      </c>
    </row>
    <row r="100" spans="1:5" x14ac:dyDescent="0.25">
      <c r="B100" s="10" t="str">
        <f>_xlfn.IFS(A95="DBE","TOTAL DBE PERCENTAGE",A95="VOSB","TOTAL VOSB PERCENTAGE",A95="N/A","NO DBE/VOSB COMMITMENT",A95="","MAKE SELECTION IN COLUMN A",A95="Select One","MAKE SELECTION IN COLUMN A")</f>
        <v>MAKE SELECTION IN COLUMN A</v>
      </c>
      <c r="C100" s="11" t="e">
        <f>_xlfn.IFS(A95="DBE",SUM(C96,C98)/$C$13,A95="VOSB",SUM(C96,C98)/$C$13,A95="N/A","-")</f>
        <v>#N/A</v>
      </c>
      <c r="D100" s="5"/>
      <c r="E100" s="11" t="e">
        <f>_xlfn.IFS(A95="DBE",SUM(E96,E98)/$E$13,A95="VOSB",SUM(E96,E98)/$E$13,A95="N/A","-")</f>
        <v>#N/A</v>
      </c>
    </row>
    <row r="101" spans="1:5" ht="15" customHeight="1" x14ac:dyDescent="0.25">
      <c r="A101" s="7" t="s">
        <v>52</v>
      </c>
      <c r="B101" s="27" t="s">
        <v>11</v>
      </c>
      <c r="C101" s="37" t="s">
        <v>36</v>
      </c>
      <c r="D101" s="38"/>
      <c r="E101" s="39"/>
    </row>
    <row r="102" spans="1:5" ht="15" customHeight="1" x14ac:dyDescent="0.25">
      <c r="B102" s="4" t="s">
        <v>6</v>
      </c>
      <c r="C102" s="23"/>
      <c r="D102" s="23"/>
      <c r="E102" s="15">
        <f>+C102+D102</f>
        <v>0</v>
      </c>
    </row>
    <row r="103" spans="1:5" x14ac:dyDescent="0.25">
      <c r="B103" s="4" t="s">
        <v>7</v>
      </c>
      <c r="C103" s="23"/>
      <c r="D103" s="23"/>
      <c r="E103" s="15">
        <f t="shared" ref="E103:E105" si="16">+C103+D103</f>
        <v>0</v>
      </c>
    </row>
    <row r="104" spans="1:5" x14ac:dyDescent="0.25">
      <c r="B104" s="4" t="s">
        <v>8</v>
      </c>
      <c r="C104" s="23"/>
      <c r="D104" s="23"/>
      <c r="E104" s="15">
        <f t="shared" si="16"/>
        <v>0</v>
      </c>
    </row>
    <row r="105" spans="1:5" x14ac:dyDescent="0.25">
      <c r="B105" s="1" t="s">
        <v>12</v>
      </c>
      <c r="C105" s="15">
        <f>SUM(C102:C104)</f>
        <v>0</v>
      </c>
      <c r="D105" s="15">
        <f>SUM(D102:D104)</f>
        <v>0</v>
      </c>
      <c r="E105" s="15">
        <f t="shared" si="16"/>
        <v>0</v>
      </c>
    </row>
    <row r="106" spans="1:5" x14ac:dyDescent="0.25">
      <c r="B106" s="10" t="str">
        <f>_xlfn.IFS(A101="DBE","TOTAL DBE PERCENTAGE",A101="VOSB","TOTAL VOSB PERCENTAGE",A101="N/A","NO DBE/VOSB COMMITMENT",A101="","MAKE SELECTION IN COLUMN A",A101="Select One","MAKE SELECTION IN COLUMN A")</f>
        <v>MAKE SELECTION IN COLUMN A</v>
      </c>
      <c r="C106" s="11" t="e">
        <f>_xlfn.IFS(A101="DBE",SUM(C102,C104)/$C$13,A101="VOSB",SUM(C102,C104)/$C$13,A101="N/A","-")</f>
        <v>#N/A</v>
      </c>
      <c r="D106" s="5"/>
      <c r="E106" s="11" t="e">
        <f>_xlfn.IFS(A101="DBE",SUM(E102,E104)/$E$13,A101="VOSB",SUM(E102,E104)/$E$13,A101="N/A","-")</f>
        <v>#N/A</v>
      </c>
    </row>
    <row r="107" spans="1:5" ht="15" customHeight="1" x14ac:dyDescent="0.25">
      <c r="A107" s="7" t="s">
        <v>52</v>
      </c>
      <c r="B107" s="27" t="s">
        <v>11</v>
      </c>
      <c r="C107" s="37" t="s">
        <v>36</v>
      </c>
      <c r="D107" s="38"/>
      <c r="E107" s="39"/>
    </row>
    <row r="108" spans="1:5" x14ac:dyDescent="0.25">
      <c r="B108" s="4" t="s">
        <v>6</v>
      </c>
      <c r="C108" s="23"/>
      <c r="D108" s="23"/>
      <c r="E108" s="15">
        <f>+C108+D108</f>
        <v>0</v>
      </c>
    </row>
    <row r="109" spans="1:5" x14ac:dyDescent="0.25">
      <c r="B109" s="4" t="s">
        <v>7</v>
      </c>
      <c r="C109" s="23"/>
      <c r="D109" s="23"/>
      <c r="E109" s="15">
        <f t="shared" ref="E109:E111" si="17">+C109+D109</f>
        <v>0</v>
      </c>
    </row>
    <row r="110" spans="1:5" x14ac:dyDescent="0.25">
      <c r="B110" s="4" t="s">
        <v>8</v>
      </c>
      <c r="C110" s="23"/>
      <c r="D110" s="23"/>
      <c r="E110" s="15">
        <f t="shared" si="17"/>
        <v>0</v>
      </c>
    </row>
    <row r="111" spans="1:5" x14ac:dyDescent="0.25">
      <c r="B111" s="1" t="s">
        <v>12</v>
      </c>
      <c r="C111" s="15">
        <f>SUM(C108:C110)</f>
        <v>0</v>
      </c>
      <c r="D111" s="15">
        <f>SUM(D108:D110)</f>
        <v>0</v>
      </c>
      <c r="E111" s="15">
        <f t="shared" si="17"/>
        <v>0</v>
      </c>
    </row>
    <row r="112" spans="1:5" x14ac:dyDescent="0.25">
      <c r="B112" s="10" t="str">
        <f>_xlfn.IFS(A107="DBE","TOTAL DBE PERCENTAGE",A107="VOSB","TOTAL VOSB PERCENTAGE",A107="N/A","NO DBE/VOSB COMMITMENT",A107="","MAKE SELECTION IN COLUMN A",A107="Select One","MAKE SELECTION IN COLUMN A")</f>
        <v>MAKE SELECTION IN COLUMN A</v>
      </c>
      <c r="C112" s="11" t="e">
        <f>_xlfn.IFS(A107="DBE",SUM(C108,C110)/$C$13,A107="VOSB",SUM(C108,C110)/$C$13,A107="N/A","-")</f>
        <v>#N/A</v>
      </c>
      <c r="D112" s="5"/>
      <c r="E112" s="11" t="e">
        <f>_xlfn.IFS(A107="DBE",SUM(E108,E110)/$E$13,A107="VOSB",SUM(E108,E110)/$E$13,A107="N/A","-")</f>
        <v>#N/A</v>
      </c>
    </row>
    <row r="113" spans="1:5" ht="15" customHeight="1" x14ac:dyDescent="0.25">
      <c r="A113" s="7" t="s">
        <v>52</v>
      </c>
      <c r="B113" s="27" t="s">
        <v>11</v>
      </c>
      <c r="C113" s="37" t="s">
        <v>36</v>
      </c>
      <c r="D113" s="38"/>
      <c r="E113" s="39"/>
    </row>
    <row r="114" spans="1:5" x14ac:dyDescent="0.25">
      <c r="B114" s="4" t="s">
        <v>6</v>
      </c>
      <c r="C114" s="23"/>
      <c r="D114" s="23"/>
      <c r="E114" s="15">
        <f>+C114+D114</f>
        <v>0</v>
      </c>
    </row>
    <row r="115" spans="1:5" x14ac:dyDescent="0.25">
      <c r="B115" s="4" t="s">
        <v>7</v>
      </c>
      <c r="C115" s="23"/>
      <c r="D115" s="23"/>
      <c r="E115" s="15">
        <f t="shared" ref="E115:E117" si="18">+C115+D115</f>
        <v>0</v>
      </c>
    </row>
    <row r="116" spans="1:5" x14ac:dyDescent="0.25">
      <c r="B116" s="4" t="s">
        <v>8</v>
      </c>
      <c r="C116" s="23"/>
      <c r="D116" s="23"/>
      <c r="E116" s="15">
        <f t="shared" si="18"/>
        <v>0</v>
      </c>
    </row>
    <row r="117" spans="1:5" x14ac:dyDescent="0.25">
      <c r="B117" s="1" t="s">
        <v>12</v>
      </c>
      <c r="C117" s="15">
        <f>SUM(C114:C116)</f>
        <v>0</v>
      </c>
      <c r="D117" s="15">
        <f>SUM(D114:D116)</f>
        <v>0</v>
      </c>
      <c r="E117" s="15">
        <f t="shared" si="18"/>
        <v>0</v>
      </c>
    </row>
    <row r="118" spans="1:5" ht="15" customHeight="1" x14ac:dyDescent="0.25">
      <c r="B118" s="10" t="str">
        <f>_xlfn.IFS(A113="DBE","TOTAL DBE PERCENTAGE",A113="VOSB","TOTAL VOSB PERCENTAGE",A113="N/A","NO DBE/VOSB COMMITMENT",A113="","MAKE SELECTION IN COLUMN A",A113="Select One","MAKE SELECTION IN COLUMN A")</f>
        <v>MAKE SELECTION IN COLUMN A</v>
      </c>
      <c r="C118" s="11" t="e">
        <f>_xlfn.IFS(A113="DBE",SUM(C114,C116)/$C$13,A113="VOSB",SUM(C114,C116)/$C$13,A113="N/A","-")</f>
        <v>#N/A</v>
      </c>
      <c r="D118" s="5"/>
      <c r="E118" s="11" t="e">
        <f>_xlfn.IFS(A113="DBE",SUM(E114,E116)/$E$13,A113="VOSB",SUM(E114,E116)/$E$13,A113="N/A","-")</f>
        <v>#N/A</v>
      </c>
    </row>
    <row r="119" spans="1:5" ht="15" customHeight="1" x14ac:dyDescent="0.25">
      <c r="A119" s="7" t="s">
        <v>52</v>
      </c>
      <c r="B119" s="27" t="s">
        <v>11</v>
      </c>
      <c r="C119" s="37" t="s">
        <v>36</v>
      </c>
      <c r="D119" s="38"/>
      <c r="E119" s="39"/>
    </row>
    <row r="120" spans="1:5" x14ac:dyDescent="0.25">
      <c r="B120" s="4" t="s">
        <v>6</v>
      </c>
      <c r="C120" s="23"/>
      <c r="D120" s="23"/>
      <c r="E120" s="15">
        <f>+C120+D120</f>
        <v>0</v>
      </c>
    </row>
    <row r="121" spans="1:5" x14ac:dyDescent="0.25">
      <c r="B121" s="4" t="s">
        <v>7</v>
      </c>
      <c r="C121" s="23"/>
      <c r="D121" s="23"/>
      <c r="E121" s="15">
        <f t="shared" ref="E121:E123" si="19">+C121+D121</f>
        <v>0</v>
      </c>
    </row>
    <row r="122" spans="1:5" x14ac:dyDescent="0.25">
      <c r="B122" s="4" t="s">
        <v>8</v>
      </c>
      <c r="C122" s="23"/>
      <c r="D122" s="23"/>
      <c r="E122" s="15">
        <f t="shared" si="19"/>
        <v>0</v>
      </c>
    </row>
    <row r="123" spans="1:5" ht="15" customHeight="1" x14ac:dyDescent="0.25">
      <c r="B123" s="1" t="s">
        <v>12</v>
      </c>
      <c r="C123" s="15">
        <f>SUM(C120:C122)</f>
        <v>0</v>
      </c>
      <c r="D123" s="15">
        <f>SUM(D120:D122)</f>
        <v>0</v>
      </c>
      <c r="E123" s="15">
        <f t="shared" si="19"/>
        <v>0</v>
      </c>
    </row>
    <row r="124" spans="1:5" x14ac:dyDescent="0.25">
      <c r="B124" s="10" t="str">
        <f>_xlfn.IFS(A119="DBE","TOTAL DBE PERCENTAGE",A119="VOSB","TOTAL VOSB PERCENTAGE",A119="N/A","NO DBE/VOSB COMMITMENT",A119="","MAKE SELECTION IN COLUMN A",A119="Select One","MAKE SELECTION IN COLUMN A")</f>
        <v>MAKE SELECTION IN COLUMN A</v>
      </c>
      <c r="C124" s="11" t="e">
        <f>_xlfn.IFS(A119="DBE",SUM(C120,C122)/$C$13,A119="VOSB",SUM(C120,C122)/$C$13,A119="N/A","-")</f>
        <v>#N/A</v>
      </c>
      <c r="D124" s="5"/>
      <c r="E124" s="11" t="e">
        <f>_xlfn.IFS(A119="DBE",SUM(E120,E122)/$E$13,A119="VOSB",SUM(E120,E122)/$E$13,A119="N/A","-")</f>
        <v>#N/A</v>
      </c>
    </row>
    <row r="125" spans="1:5" ht="15" customHeight="1" x14ac:dyDescent="0.25">
      <c r="A125" s="7" t="s">
        <v>52</v>
      </c>
      <c r="B125" s="27" t="s">
        <v>11</v>
      </c>
      <c r="C125" s="37" t="s">
        <v>36</v>
      </c>
      <c r="D125" s="38"/>
      <c r="E125" s="39"/>
    </row>
    <row r="126" spans="1:5" x14ac:dyDescent="0.25">
      <c r="B126" s="4" t="s">
        <v>6</v>
      </c>
      <c r="C126" s="23"/>
      <c r="D126" s="23"/>
      <c r="E126" s="15">
        <f>+C126+D126</f>
        <v>0</v>
      </c>
    </row>
    <row r="127" spans="1:5" x14ac:dyDescent="0.25">
      <c r="B127" s="4" t="s">
        <v>7</v>
      </c>
      <c r="C127" s="23"/>
      <c r="D127" s="23"/>
      <c r="E127" s="15">
        <f t="shared" ref="E127:E129" si="20">+C127+D127</f>
        <v>0</v>
      </c>
    </row>
    <row r="128" spans="1:5" x14ac:dyDescent="0.25">
      <c r="B128" s="4" t="s">
        <v>8</v>
      </c>
      <c r="C128" s="23"/>
      <c r="D128" s="23"/>
      <c r="E128" s="15">
        <f t="shared" si="20"/>
        <v>0</v>
      </c>
    </row>
    <row r="129" spans="1:5" x14ac:dyDescent="0.25">
      <c r="B129" s="1" t="s">
        <v>12</v>
      </c>
      <c r="C129" s="15">
        <f>SUM(C126:C128)</f>
        <v>0</v>
      </c>
      <c r="D129" s="15">
        <f>SUM(D126:D128)</f>
        <v>0</v>
      </c>
      <c r="E129" s="15">
        <f t="shared" si="20"/>
        <v>0</v>
      </c>
    </row>
    <row r="130" spans="1:5" x14ac:dyDescent="0.25">
      <c r="B130" s="10" t="str">
        <f>_xlfn.IFS(A125="DBE","TOTAL DBE PERCENTAGE",A125="VOSB","TOTAL VOSB PERCENTAGE",A125="N/A","NO DBE/VOSB COMMITMENT",A125="","MAKE SELECTION IN COLUMN A",A125="Select One","MAKE SELECTION IN COLUMN A")</f>
        <v>MAKE SELECTION IN COLUMN A</v>
      </c>
      <c r="C130" s="11" t="e">
        <f>_xlfn.IFS(A125="DBE",SUM(C126,C128)/$C$13,A125="VOSB",SUM(C126,C128)/$C$13,A125="N/A","-")</f>
        <v>#N/A</v>
      </c>
      <c r="D130" s="5"/>
      <c r="E130" s="11" t="e">
        <f>_xlfn.IFS(A125="DBE",SUM(E126,E128)/$E$13,A125="VOSB",SUM(E126,E128)/$E$13,A125="N/A","-")</f>
        <v>#N/A</v>
      </c>
    </row>
    <row r="131" spans="1:5" ht="15" customHeight="1" x14ac:dyDescent="0.25">
      <c r="A131" s="7" t="s">
        <v>52</v>
      </c>
      <c r="B131" s="27" t="s">
        <v>11</v>
      </c>
      <c r="C131" s="37" t="s">
        <v>36</v>
      </c>
      <c r="D131" s="38"/>
      <c r="E131" s="39"/>
    </row>
    <row r="132" spans="1:5" x14ac:dyDescent="0.25">
      <c r="B132" s="4" t="s">
        <v>6</v>
      </c>
      <c r="C132" s="23"/>
      <c r="D132" s="23"/>
      <c r="E132" s="15">
        <f>+C132+D132</f>
        <v>0</v>
      </c>
    </row>
    <row r="133" spans="1:5" x14ac:dyDescent="0.25">
      <c r="B133" s="4" t="s">
        <v>7</v>
      </c>
      <c r="C133" s="23"/>
      <c r="D133" s="23"/>
      <c r="E133" s="15">
        <f t="shared" ref="E133:E135" si="21">+C133+D133</f>
        <v>0</v>
      </c>
    </row>
    <row r="134" spans="1:5" x14ac:dyDescent="0.25">
      <c r="B134" s="4" t="s">
        <v>8</v>
      </c>
      <c r="C134" s="23"/>
      <c r="D134" s="23"/>
      <c r="E134" s="15">
        <f t="shared" si="21"/>
        <v>0</v>
      </c>
    </row>
    <row r="135" spans="1:5" x14ac:dyDescent="0.25">
      <c r="B135" s="1" t="s">
        <v>12</v>
      </c>
      <c r="C135" s="15">
        <f>SUM(C132:C134)</f>
        <v>0</v>
      </c>
      <c r="D135" s="15">
        <f>SUM(D132:D134)</f>
        <v>0</v>
      </c>
      <c r="E135" s="15">
        <f t="shared" si="21"/>
        <v>0</v>
      </c>
    </row>
    <row r="136" spans="1:5" x14ac:dyDescent="0.25">
      <c r="B136" s="10" t="str">
        <f>_xlfn.IFS(A131="DBE","TOTAL DBE PERCENTAGE",A131="VOSB","TOTAL VOSB PERCENTAGE",A131="N/A","NO DBE/VOSB COMMITMENT",A131="","MAKE SELECTION IN COLUMN A",A131="Select One","MAKE SELECTION IN COLUMN A")</f>
        <v>MAKE SELECTION IN COLUMN A</v>
      </c>
      <c r="C136" s="11" t="e">
        <f>_xlfn.IFS(A131="DBE",SUM(C132,C134)/$C$13,A131="VOSB",SUM(C132,C134)/$C$13,A131="N/A","-")</f>
        <v>#N/A</v>
      </c>
      <c r="D136" s="5"/>
      <c r="E136" s="11" t="e">
        <f>_xlfn.IFS(A131="DBE",SUM(E132,E134)/$E$13,A131="VOSB",SUM(E132,E134)/$E$13,A131="N/A","-")</f>
        <v>#N/A</v>
      </c>
    </row>
    <row r="137" spans="1:5" ht="15" customHeight="1" x14ac:dyDescent="0.25">
      <c r="A137" s="7" t="s">
        <v>52</v>
      </c>
      <c r="B137" s="27" t="s">
        <v>11</v>
      </c>
      <c r="C137" s="37" t="s">
        <v>36</v>
      </c>
      <c r="D137" s="38"/>
      <c r="E137" s="39"/>
    </row>
    <row r="138" spans="1:5" x14ac:dyDescent="0.25">
      <c r="B138" s="4" t="s">
        <v>6</v>
      </c>
      <c r="C138" s="23"/>
      <c r="D138" s="23"/>
      <c r="E138" s="15">
        <f>+C138+D138</f>
        <v>0</v>
      </c>
    </row>
    <row r="139" spans="1:5" x14ac:dyDescent="0.25">
      <c r="B139" s="4" t="s">
        <v>7</v>
      </c>
      <c r="C139" s="23"/>
      <c r="D139" s="23"/>
      <c r="E139" s="15">
        <f t="shared" ref="E139:E141" si="22">+C139+D139</f>
        <v>0</v>
      </c>
    </row>
    <row r="140" spans="1:5" x14ac:dyDescent="0.25">
      <c r="B140" s="4" t="s">
        <v>8</v>
      </c>
      <c r="C140" s="23"/>
      <c r="D140" s="23"/>
      <c r="E140" s="15">
        <f t="shared" si="22"/>
        <v>0</v>
      </c>
    </row>
    <row r="141" spans="1:5" x14ac:dyDescent="0.25">
      <c r="B141" s="1" t="s">
        <v>12</v>
      </c>
      <c r="C141" s="15">
        <f>SUM(C138:C140)</f>
        <v>0</v>
      </c>
      <c r="D141" s="15">
        <f>SUM(D138:D140)</f>
        <v>0</v>
      </c>
      <c r="E141" s="15">
        <f t="shared" si="22"/>
        <v>0</v>
      </c>
    </row>
    <row r="142" spans="1:5" x14ac:dyDescent="0.25">
      <c r="B142" s="10" t="str">
        <f>_xlfn.IFS(A137="DBE","TOTAL DBE PERCENTAGE",A137="VOSB","TOTAL VOSB PERCENTAGE",A137="N/A","NO DBE/VOSB COMMITMENT",A137="","MAKE SELECTION IN COLUMN A",A137="Select One","MAKE SELECTION IN COLUMN A")</f>
        <v>MAKE SELECTION IN COLUMN A</v>
      </c>
      <c r="C142" s="11" t="e">
        <f>_xlfn.IFS(A137="DBE",SUM(C138,C140)/$C$13,A137="VOSB",SUM(C138,C140)/$C$13,A137="N/A","-")</f>
        <v>#N/A</v>
      </c>
      <c r="D142" s="5"/>
      <c r="E142" s="11" t="e">
        <f>_xlfn.IFS(A137="DBE",SUM(E138,E140)/$E$13,A137="VOSB",SUM(E138,E140)/$E$13,A137="N/A","-")</f>
        <v>#N/A</v>
      </c>
    </row>
    <row r="143" spans="1:5" ht="15" customHeight="1" x14ac:dyDescent="0.25">
      <c r="A143" s="7" t="s">
        <v>52</v>
      </c>
      <c r="B143" s="27" t="s">
        <v>11</v>
      </c>
      <c r="C143" s="37" t="s">
        <v>36</v>
      </c>
      <c r="D143" s="38"/>
      <c r="E143" s="39"/>
    </row>
    <row r="144" spans="1:5" x14ac:dyDescent="0.25">
      <c r="B144" s="4" t="s">
        <v>6</v>
      </c>
      <c r="C144" s="23"/>
      <c r="D144" s="23"/>
      <c r="E144" s="15">
        <f>+C144+D144</f>
        <v>0</v>
      </c>
    </row>
    <row r="145" spans="2:5" x14ac:dyDescent="0.25">
      <c r="B145" s="4" t="s">
        <v>7</v>
      </c>
      <c r="C145" s="23"/>
      <c r="D145" s="23"/>
      <c r="E145" s="15">
        <f t="shared" ref="E145:E147" si="23">+C145+D145</f>
        <v>0</v>
      </c>
    </row>
    <row r="146" spans="2:5" x14ac:dyDescent="0.25">
      <c r="B146" s="4" t="s">
        <v>8</v>
      </c>
      <c r="C146" s="23"/>
      <c r="D146" s="23"/>
      <c r="E146" s="15">
        <f t="shared" si="23"/>
        <v>0</v>
      </c>
    </row>
    <row r="147" spans="2:5" x14ac:dyDescent="0.25">
      <c r="B147" s="1" t="s">
        <v>12</v>
      </c>
      <c r="C147" s="15">
        <f>SUM(C144:C146)</f>
        <v>0</v>
      </c>
      <c r="D147" s="15">
        <f>SUM(D144:D146)</f>
        <v>0</v>
      </c>
      <c r="E147" s="15">
        <f t="shared" si="23"/>
        <v>0</v>
      </c>
    </row>
    <row r="148" spans="2:5" x14ac:dyDescent="0.25">
      <c r="B148" s="10" t="str">
        <f>_xlfn.IFS(A143="DBE","TOTAL DBE PERCENTAGE",A143="VOSB","TOTAL VOSB PERCENTAGE",A143="N/A","NO DBE/VOSB COMMITMENT",A143="","MAKE SELECTION IN COLUMN A",A143="Select One","MAKE SELECTION IN COLUMN A")</f>
        <v>MAKE SELECTION IN COLUMN A</v>
      </c>
      <c r="C148" s="11" t="e">
        <f>_xlfn.IFS(A143="DBE",SUM(C144,C146)/$C$13,A143="VOSB",SUM(C144,C146)/$C$13,A143="N/A","-")</f>
        <v>#N/A</v>
      </c>
      <c r="D148" s="5"/>
      <c r="E148" s="11" t="e">
        <f>_xlfn.IFS(A143="DBE",SUM(E144,E146)/$E$13,A143="VOSB",SUM(E144,E146)/$E$13,A143="N/A","-")</f>
        <v>#N/A</v>
      </c>
    </row>
  </sheetData>
  <sheetProtection algorithmName="SHA-512" hashValue="M9AuRLrT0+mBU/DBcnE17CNgV8WL4w7GxpvtZGwn4iv70D/JdJyM7FzkOyLwHxspndU3+7/OPZjCGZAzmAnFAQ==" saltValue="pp/Pltd9B68LizDdXmnpjw==" spinCount="100000" sheet="1" objects="1" scenarios="1"/>
  <protectedRanges>
    <protectedRange sqref="A7" name="Data_2_1_1"/>
    <protectedRange sqref="A14" name="Data_2_1"/>
    <protectedRange sqref="A19" name="Data_2_1_2"/>
    <protectedRange sqref="A24" name="Data_2_1_3"/>
    <protectedRange sqref="A29" name="Data_2_1_4"/>
    <protectedRange sqref="A35" name="Data_2_1_5"/>
    <protectedRange sqref="A41" name="Data_2_1_6"/>
    <protectedRange sqref="A47" name="Data_2_1_7"/>
    <protectedRange sqref="A53" name="Data_2_1_8"/>
    <protectedRange sqref="A59" name="Data_2_1_9"/>
    <protectedRange sqref="A65" name="Data_2_1_10"/>
    <protectedRange sqref="A71" name="Data_2_1_11"/>
    <protectedRange sqref="A77" name="Data_2_1_12"/>
    <protectedRange sqref="A83" name="Data_2_1_13"/>
    <protectedRange sqref="A89" name="Data_2_1_14"/>
    <protectedRange sqref="A95" name="Data_2_1_15"/>
    <protectedRange sqref="A101" name="Data_2_1_16"/>
    <protectedRange sqref="A107" name="Data_2_1_17"/>
    <protectedRange sqref="A113" name="Data_2_1_18"/>
    <protectedRange sqref="A119" name="Data_2_1_19"/>
    <protectedRange sqref="A125" name="Data_2_1_20"/>
    <protectedRange sqref="A131" name="Data_2_1_21"/>
    <protectedRange sqref="A137" name="Data_2_1_22"/>
    <protectedRange sqref="A143" name="Data_2_1_23"/>
  </protectedRanges>
  <mergeCells count="26">
    <mergeCell ref="C24:E24"/>
    <mergeCell ref="C41:E41"/>
    <mergeCell ref="B2:E2"/>
    <mergeCell ref="B4:E4"/>
    <mergeCell ref="C7:E7"/>
    <mergeCell ref="C14:E14"/>
    <mergeCell ref="C19:E19"/>
    <mergeCell ref="C47:E47"/>
    <mergeCell ref="C53:E53"/>
    <mergeCell ref="C59:E59"/>
    <mergeCell ref="C65:E65"/>
    <mergeCell ref="C29:E29"/>
    <mergeCell ref="C35:E35"/>
    <mergeCell ref="C95:E95"/>
    <mergeCell ref="C101:E101"/>
    <mergeCell ref="C113:E113"/>
    <mergeCell ref="C119:E119"/>
    <mergeCell ref="C71:E71"/>
    <mergeCell ref="C77:E77"/>
    <mergeCell ref="C83:E83"/>
    <mergeCell ref="C89:E89"/>
    <mergeCell ref="C125:E125"/>
    <mergeCell ref="C131:E131"/>
    <mergeCell ref="C137:E137"/>
    <mergeCell ref="C143:E143"/>
    <mergeCell ref="C107:E107"/>
  </mergeCells>
  <conditionalFormatting sqref="E6 E8:E13 E30:E33 E15:E17">
    <cfRule type="cellIs" dxfId="399" priority="374" operator="lessThan">
      <formula>0</formula>
    </cfRule>
  </conditionalFormatting>
  <conditionalFormatting sqref="E20:E22">
    <cfRule type="cellIs" dxfId="398" priority="291" operator="lessThan">
      <formula>0</formula>
    </cfRule>
  </conditionalFormatting>
  <conditionalFormatting sqref="E25:E27">
    <cfRule type="cellIs" dxfId="397" priority="284" operator="lessThan">
      <formula>0</formula>
    </cfRule>
  </conditionalFormatting>
  <conditionalFormatting sqref="E36:E39">
    <cfRule type="cellIs" dxfId="396" priority="271" operator="lessThan">
      <formula>0</formula>
    </cfRule>
  </conditionalFormatting>
  <conditionalFormatting sqref="E42:E45">
    <cfRule type="cellIs" dxfId="395" priority="264" operator="lessThan">
      <formula>0</formula>
    </cfRule>
  </conditionalFormatting>
  <conditionalFormatting sqref="E48:E51">
    <cfRule type="cellIs" dxfId="394" priority="257" operator="lessThan">
      <formula>0</formula>
    </cfRule>
  </conditionalFormatting>
  <conditionalFormatting sqref="E54:E57">
    <cfRule type="cellIs" dxfId="393" priority="250" operator="lessThan">
      <formula>0</formula>
    </cfRule>
  </conditionalFormatting>
  <conditionalFormatting sqref="E60:E63">
    <cfRule type="cellIs" dxfId="392" priority="243" operator="lessThan">
      <formula>0</formula>
    </cfRule>
  </conditionalFormatting>
  <conditionalFormatting sqref="E66:E69">
    <cfRule type="cellIs" dxfId="391" priority="236" operator="lessThan">
      <formula>0</formula>
    </cfRule>
  </conditionalFormatting>
  <conditionalFormatting sqref="E72:E75">
    <cfRule type="cellIs" dxfId="390" priority="229" operator="lessThan">
      <formula>0</formula>
    </cfRule>
  </conditionalFormatting>
  <conditionalFormatting sqref="E78:E81">
    <cfRule type="cellIs" dxfId="389" priority="222" operator="lessThan">
      <formula>0</formula>
    </cfRule>
  </conditionalFormatting>
  <conditionalFormatting sqref="E84:E87">
    <cfRule type="cellIs" dxfId="388" priority="215" operator="lessThan">
      <formula>0</formula>
    </cfRule>
  </conditionalFormatting>
  <conditionalFormatting sqref="E90:E93">
    <cfRule type="cellIs" dxfId="387" priority="208" operator="lessThan">
      <formula>0</formula>
    </cfRule>
  </conditionalFormatting>
  <conditionalFormatting sqref="E96:E99">
    <cfRule type="cellIs" dxfId="386" priority="201" operator="lessThan">
      <formula>0</formula>
    </cfRule>
  </conditionalFormatting>
  <conditionalFormatting sqref="E102:E105">
    <cfRule type="cellIs" dxfId="385" priority="194" operator="lessThan">
      <formula>0</formula>
    </cfRule>
  </conditionalFormatting>
  <conditionalFormatting sqref="E108:E111">
    <cfRule type="cellIs" dxfId="384" priority="187" operator="lessThan">
      <formula>0</formula>
    </cfRule>
  </conditionalFormatting>
  <conditionalFormatting sqref="E114:E117">
    <cfRule type="cellIs" dxfId="383" priority="180" operator="lessThan">
      <formula>0</formula>
    </cfRule>
  </conditionalFormatting>
  <conditionalFormatting sqref="E120:E123">
    <cfRule type="cellIs" dxfId="382" priority="173" operator="lessThan">
      <formula>0</formula>
    </cfRule>
  </conditionalFormatting>
  <conditionalFormatting sqref="E126:E129">
    <cfRule type="cellIs" dxfId="381" priority="166" operator="lessThan">
      <formula>0</formula>
    </cfRule>
  </conditionalFormatting>
  <conditionalFormatting sqref="E132:E135">
    <cfRule type="cellIs" dxfId="380" priority="159" operator="lessThan">
      <formula>0</formula>
    </cfRule>
  </conditionalFormatting>
  <conditionalFormatting sqref="E138:E141">
    <cfRule type="cellIs" dxfId="379" priority="152" operator="lessThan">
      <formula>0</formula>
    </cfRule>
  </conditionalFormatting>
  <conditionalFormatting sqref="E144:E147">
    <cfRule type="cellIs" dxfId="378" priority="145" operator="lessThan">
      <formula>0</formula>
    </cfRule>
  </conditionalFormatting>
  <conditionalFormatting sqref="C18">
    <cfRule type="cellIs" dxfId="377" priority="138" operator="lessThan">
      <formula>0</formula>
    </cfRule>
  </conditionalFormatting>
  <conditionalFormatting sqref="E18">
    <cfRule type="cellIs" dxfId="376" priority="137" operator="lessThan">
      <formula>0</formula>
    </cfRule>
  </conditionalFormatting>
  <conditionalFormatting sqref="C23">
    <cfRule type="cellIs" dxfId="375" priority="135" operator="lessThan">
      <formula>0</formula>
    </cfRule>
  </conditionalFormatting>
  <conditionalFormatting sqref="E23">
    <cfRule type="cellIs" dxfId="374" priority="134" operator="lessThan">
      <formula>0</formula>
    </cfRule>
  </conditionalFormatting>
  <conditionalFormatting sqref="C28">
    <cfRule type="cellIs" dxfId="373" priority="132" operator="lessThan">
      <formula>0</formula>
    </cfRule>
  </conditionalFormatting>
  <conditionalFormatting sqref="E28">
    <cfRule type="cellIs" dxfId="372" priority="131" operator="lessThan">
      <formula>0</formula>
    </cfRule>
  </conditionalFormatting>
  <conditionalFormatting sqref="C34">
    <cfRule type="cellIs" dxfId="371" priority="129" operator="lessThan">
      <formula>0</formula>
    </cfRule>
  </conditionalFormatting>
  <conditionalFormatting sqref="E34">
    <cfRule type="cellIs" dxfId="370" priority="128" operator="lessThan">
      <formula>0</formula>
    </cfRule>
  </conditionalFormatting>
  <conditionalFormatting sqref="C40">
    <cfRule type="cellIs" dxfId="369" priority="126" operator="lessThan">
      <formula>0</formula>
    </cfRule>
  </conditionalFormatting>
  <conditionalFormatting sqref="E40">
    <cfRule type="cellIs" dxfId="368" priority="125" operator="lessThan">
      <formula>0</formula>
    </cfRule>
  </conditionalFormatting>
  <conditionalFormatting sqref="C46">
    <cfRule type="cellIs" dxfId="367" priority="123" operator="lessThan">
      <formula>0</formula>
    </cfRule>
  </conditionalFormatting>
  <conditionalFormatting sqref="E46">
    <cfRule type="cellIs" dxfId="366" priority="122" operator="lessThan">
      <formula>0</formula>
    </cfRule>
  </conditionalFormatting>
  <conditionalFormatting sqref="C52">
    <cfRule type="cellIs" dxfId="365" priority="120" operator="lessThan">
      <formula>0</formula>
    </cfRule>
  </conditionalFormatting>
  <conditionalFormatting sqref="E52">
    <cfRule type="cellIs" dxfId="364" priority="119" operator="lessThan">
      <formula>0</formula>
    </cfRule>
  </conditionalFormatting>
  <conditionalFormatting sqref="C58">
    <cfRule type="cellIs" dxfId="363" priority="117" operator="lessThan">
      <formula>0</formula>
    </cfRule>
  </conditionalFormatting>
  <conditionalFormatting sqref="E58">
    <cfRule type="cellIs" dxfId="362" priority="116" operator="lessThan">
      <formula>0</formula>
    </cfRule>
  </conditionalFormatting>
  <conditionalFormatting sqref="C64">
    <cfRule type="cellIs" dxfId="361" priority="114" operator="lessThan">
      <formula>0</formula>
    </cfRule>
  </conditionalFormatting>
  <conditionalFormatting sqref="E64">
    <cfRule type="cellIs" dxfId="360" priority="113" operator="lessThan">
      <formula>0</formula>
    </cfRule>
  </conditionalFormatting>
  <conditionalFormatting sqref="C70">
    <cfRule type="cellIs" dxfId="359" priority="111" operator="lessThan">
      <formula>0</formula>
    </cfRule>
  </conditionalFormatting>
  <conditionalFormatting sqref="E70">
    <cfRule type="cellIs" dxfId="358" priority="110" operator="lessThan">
      <formula>0</formula>
    </cfRule>
  </conditionalFormatting>
  <conditionalFormatting sqref="C76">
    <cfRule type="cellIs" dxfId="357" priority="108" operator="lessThan">
      <formula>0</formula>
    </cfRule>
  </conditionalFormatting>
  <conditionalFormatting sqref="E76">
    <cfRule type="cellIs" dxfId="356" priority="107" operator="lessThan">
      <formula>0</formula>
    </cfRule>
  </conditionalFormatting>
  <conditionalFormatting sqref="C82">
    <cfRule type="cellIs" dxfId="355" priority="105" operator="lessThan">
      <formula>0</formula>
    </cfRule>
  </conditionalFormatting>
  <conditionalFormatting sqref="E82">
    <cfRule type="cellIs" dxfId="354" priority="104" operator="lessThan">
      <formula>0</formula>
    </cfRule>
  </conditionalFormatting>
  <conditionalFormatting sqref="C88">
    <cfRule type="cellIs" dxfId="353" priority="102" operator="lessThan">
      <formula>0</formula>
    </cfRule>
  </conditionalFormatting>
  <conditionalFormatting sqref="E88">
    <cfRule type="cellIs" dxfId="352" priority="101" operator="lessThan">
      <formula>0</formula>
    </cfRule>
  </conditionalFormatting>
  <conditionalFormatting sqref="C94">
    <cfRule type="cellIs" dxfId="351" priority="99" operator="lessThan">
      <formula>0</formula>
    </cfRule>
  </conditionalFormatting>
  <conditionalFormatting sqref="E94">
    <cfRule type="cellIs" dxfId="350" priority="98" operator="lessThan">
      <formula>0</formula>
    </cfRule>
  </conditionalFormatting>
  <conditionalFormatting sqref="C100">
    <cfRule type="cellIs" dxfId="349" priority="96" operator="lessThan">
      <formula>0</formula>
    </cfRule>
  </conditionalFormatting>
  <conditionalFormatting sqref="E100">
    <cfRule type="cellIs" dxfId="348" priority="95" operator="lessThan">
      <formula>0</formula>
    </cfRule>
  </conditionalFormatting>
  <conditionalFormatting sqref="C106">
    <cfRule type="cellIs" dxfId="347" priority="93" operator="lessThan">
      <formula>0</formula>
    </cfRule>
  </conditionalFormatting>
  <conditionalFormatting sqref="E106">
    <cfRule type="cellIs" dxfId="346" priority="92" operator="lessThan">
      <formula>0</formula>
    </cfRule>
  </conditionalFormatting>
  <conditionalFormatting sqref="C112">
    <cfRule type="cellIs" dxfId="345" priority="90" operator="lessThan">
      <formula>0</formula>
    </cfRule>
  </conditionalFormatting>
  <conditionalFormatting sqref="E112">
    <cfRule type="cellIs" dxfId="344" priority="89" operator="lessThan">
      <formula>0</formula>
    </cfRule>
  </conditionalFormatting>
  <conditionalFormatting sqref="C118">
    <cfRule type="cellIs" dxfId="343" priority="87" operator="lessThan">
      <formula>0</formula>
    </cfRule>
  </conditionalFormatting>
  <conditionalFormatting sqref="E118">
    <cfRule type="cellIs" dxfId="342" priority="86" operator="lessThan">
      <formula>0</formula>
    </cfRule>
  </conditionalFormatting>
  <conditionalFormatting sqref="C124">
    <cfRule type="cellIs" dxfId="341" priority="84" operator="lessThan">
      <formula>0</formula>
    </cfRule>
  </conditionalFormatting>
  <conditionalFormatting sqref="E124">
    <cfRule type="cellIs" dxfId="340" priority="83" operator="lessThan">
      <formula>0</formula>
    </cfRule>
  </conditionalFormatting>
  <conditionalFormatting sqref="C130">
    <cfRule type="cellIs" dxfId="339" priority="81" operator="lessThan">
      <formula>0</formula>
    </cfRule>
  </conditionalFormatting>
  <conditionalFormatting sqref="E130">
    <cfRule type="cellIs" dxfId="338" priority="80" operator="lessThan">
      <formula>0</formula>
    </cfRule>
  </conditionalFormatting>
  <conditionalFormatting sqref="C136">
    <cfRule type="cellIs" dxfId="337" priority="78" operator="lessThan">
      <formula>0</formula>
    </cfRule>
  </conditionalFormatting>
  <conditionalFormatting sqref="E136">
    <cfRule type="cellIs" dxfId="336" priority="77" operator="lessThan">
      <formula>0</formula>
    </cfRule>
  </conditionalFormatting>
  <conditionalFormatting sqref="C142">
    <cfRule type="cellIs" dxfId="335" priority="75" operator="lessThan">
      <formula>0</formula>
    </cfRule>
  </conditionalFormatting>
  <conditionalFormatting sqref="E142">
    <cfRule type="cellIs" dxfId="334" priority="74" operator="lessThan">
      <formula>0</formula>
    </cfRule>
  </conditionalFormatting>
  <conditionalFormatting sqref="C148">
    <cfRule type="cellIs" dxfId="333" priority="72" operator="lessThan">
      <formula>0</formula>
    </cfRule>
  </conditionalFormatting>
  <conditionalFormatting sqref="E148">
    <cfRule type="cellIs" dxfId="332" priority="71" operator="lessThan">
      <formula>0</formula>
    </cfRule>
  </conditionalFormatting>
  <conditionalFormatting sqref="A14">
    <cfRule type="expression" dxfId="331" priority="69">
      <formula>AND(XEU14&gt;0,ISBLANK(A14))</formula>
    </cfRule>
  </conditionalFormatting>
  <conditionalFormatting sqref="A14">
    <cfRule type="containsText" dxfId="330" priority="68" operator="containsText" text="select one">
      <formula>NOT(ISERROR(SEARCH("select one",A14)))</formula>
    </cfRule>
  </conditionalFormatting>
  <conditionalFormatting sqref="A19">
    <cfRule type="expression" dxfId="329" priority="67">
      <formula>AND(XEU19&gt;0,ISBLANK(A19))</formula>
    </cfRule>
  </conditionalFormatting>
  <conditionalFormatting sqref="A19">
    <cfRule type="containsText" dxfId="328" priority="66" operator="containsText" text="select one">
      <formula>NOT(ISERROR(SEARCH("select one",A19)))</formula>
    </cfRule>
  </conditionalFormatting>
  <conditionalFormatting sqref="A24">
    <cfRule type="expression" dxfId="327" priority="65">
      <formula>AND(XEU24&gt;0,ISBLANK(A24))</formula>
    </cfRule>
  </conditionalFormatting>
  <conditionalFormatting sqref="A24">
    <cfRule type="containsText" dxfId="326" priority="64" operator="containsText" text="select one">
      <formula>NOT(ISERROR(SEARCH("select one",A24)))</formula>
    </cfRule>
  </conditionalFormatting>
  <conditionalFormatting sqref="A29">
    <cfRule type="expression" dxfId="325" priority="63">
      <formula>AND(XEU29&gt;0,ISBLANK(A29))</formula>
    </cfRule>
  </conditionalFormatting>
  <conditionalFormatting sqref="A29">
    <cfRule type="containsText" dxfId="324" priority="62" operator="containsText" text="select one">
      <formula>NOT(ISERROR(SEARCH("select one",A29)))</formula>
    </cfRule>
  </conditionalFormatting>
  <conditionalFormatting sqref="A35">
    <cfRule type="expression" dxfId="323" priority="61">
      <formula>AND(XEU35&gt;0,ISBLANK(A35))</formula>
    </cfRule>
  </conditionalFormatting>
  <conditionalFormatting sqref="A35">
    <cfRule type="containsText" dxfId="322" priority="60" operator="containsText" text="select one">
      <formula>NOT(ISERROR(SEARCH("select one",A35)))</formula>
    </cfRule>
  </conditionalFormatting>
  <conditionalFormatting sqref="A41">
    <cfRule type="expression" dxfId="321" priority="59">
      <formula>AND(XEU41&gt;0,ISBLANK(A41))</formula>
    </cfRule>
  </conditionalFormatting>
  <conditionalFormatting sqref="A41">
    <cfRule type="containsText" dxfId="320" priority="58" operator="containsText" text="select one">
      <formula>NOT(ISERROR(SEARCH("select one",A41)))</formula>
    </cfRule>
  </conditionalFormatting>
  <conditionalFormatting sqref="A47">
    <cfRule type="expression" dxfId="319" priority="57">
      <formula>AND(XEU47&gt;0,ISBLANK(A47))</formula>
    </cfRule>
  </conditionalFormatting>
  <conditionalFormatting sqref="A47">
    <cfRule type="containsText" dxfId="318" priority="56" operator="containsText" text="select one">
      <formula>NOT(ISERROR(SEARCH("select one",A47)))</formula>
    </cfRule>
  </conditionalFormatting>
  <conditionalFormatting sqref="A53">
    <cfRule type="expression" dxfId="317" priority="55">
      <formula>AND(XEU53&gt;0,ISBLANK(A53))</formula>
    </cfRule>
  </conditionalFormatting>
  <conditionalFormatting sqref="A53">
    <cfRule type="containsText" dxfId="316" priority="54" operator="containsText" text="select one">
      <formula>NOT(ISERROR(SEARCH("select one",A53)))</formula>
    </cfRule>
  </conditionalFormatting>
  <conditionalFormatting sqref="A59">
    <cfRule type="expression" dxfId="315" priority="53">
      <formula>AND(XEU59&gt;0,ISBLANK(A59))</formula>
    </cfRule>
  </conditionalFormatting>
  <conditionalFormatting sqref="A59">
    <cfRule type="containsText" dxfId="314" priority="52" operator="containsText" text="select one">
      <formula>NOT(ISERROR(SEARCH("select one",A59)))</formula>
    </cfRule>
  </conditionalFormatting>
  <conditionalFormatting sqref="A65">
    <cfRule type="expression" dxfId="313" priority="51">
      <formula>AND(XEU65&gt;0,ISBLANK(A65))</formula>
    </cfRule>
  </conditionalFormatting>
  <conditionalFormatting sqref="A65">
    <cfRule type="containsText" dxfId="312" priority="50" operator="containsText" text="select one">
      <formula>NOT(ISERROR(SEARCH("select one",A65)))</formula>
    </cfRule>
  </conditionalFormatting>
  <conditionalFormatting sqref="A71">
    <cfRule type="expression" dxfId="311" priority="49">
      <formula>AND(XEU71&gt;0,ISBLANK(A71))</formula>
    </cfRule>
  </conditionalFormatting>
  <conditionalFormatting sqref="A71">
    <cfRule type="containsText" dxfId="310" priority="48" operator="containsText" text="select one">
      <formula>NOT(ISERROR(SEARCH("select one",A71)))</formula>
    </cfRule>
  </conditionalFormatting>
  <conditionalFormatting sqref="A77">
    <cfRule type="expression" dxfId="309" priority="47">
      <formula>AND(XEU77&gt;0,ISBLANK(A77))</formula>
    </cfRule>
  </conditionalFormatting>
  <conditionalFormatting sqref="A77">
    <cfRule type="containsText" dxfId="308" priority="46" operator="containsText" text="select one">
      <formula>NOT(ISERROR(SEARCH("select one",A77)))</formula>
    </cfRule>
  </conditionalFormatting>
  <conditionalFormatting sqref="A83">
    <cfRule type="expression" dxfId="307" priority="45">
      <formula>AND(XEU83&gt;0,ISBLANK(A83))</formula>
    </cfRule>
  </conditionalFormatting>
  <conditionalFormatting sqref="A83">
    <cfRule type="containsText" dxfId="306" priority="44" operator="containsText" text="select one">
      <formula>NOT(ISERROR(SEARCH("select one",A83)))</formula>
    </cfRule>
  </conditionalFormatting>
  <conditionalFormatting sqref="A89">
    <cfRule type="expression" dxfId="305" priority="43">
      <formula>AND(XEU89&gt;0,ISBLANK(A89))</formula>
    </cfRule>
  </conditionalFormatting>
  <conditionalFormatting sqref="A89">
    <cfRule type="containsText" dxfId="304" priority="42" operator="containsText" text="select one">
      <formula>NOT(ISERROR(SEARCH("select one",A89)))</formula>
    </cfRule>
  </conditionalFormatting>
  <conditionalFormatting sqref="A95">
    <cfRule type="expression" dxfId="303" priority="41">
      <formula>AND(XEU95&gt;0,ISBLANK(A95))</formula>
    </cfRule>
  </conditionalFormatting>
  <conditionalFormatting sqref="A95">
    <cfRule type="containsText" dxfId="302" priority="40" operator="containsText" text="select one">
      <formula>NOT(ISERROR(SEARCH("select one",A95)))</formula>
    </cfRule>
  </conditionalFormatting>
  <conditionalFormatting sqref="A101">
    <cfRule type="expression" dxfId="301" priority="39">
      <formula>AND(XEU101&gt;0,ISBLANK(A101))</formula>
    </cfRule>
  </conditionalFormatting>
  <conditionalFormatting sqref="A101">
    <cfRule type="containsText" dxfId="300" priority="38" operator="containsText" text="select one">
      <formula>NOT(ISERROR(SEARCH("select one",A101)))</formula>
    </cfRule>
  </conditionalFormatting>
  <conditionalFormatting sqref="A107">
    <cfRule type="expression" dxfId="299" priority="37">
      <formula>AND(XEU107&gt;0,ISBLANK(A107))</formula>
    </cfRule>
  </conditionalFormatting>
  <conditionalFormatting sqref="A107">
    <cfRule type="containsText" dxfId="298" priority="36" operator="containsText" text="select one">
      <formula>NOT(ISERROR(SEARCH("select one",A107)))</formula>
    </cfRule>
  </conditionalFormatting>
  <conditionalFormatting sqref="A113">
    <cfRule type="expression" dxfId="297" priority="35">
      <formula>AND(XEU113&gt;0,ISBLANK(A113))</formula>
    </cfRule>
  </conditionalFormatting>
  <conditionalFormatting sqref="A113">
    <cfRule type="containsText" dxfId="296" priority="34" operator="containsText" text="select one">
      <formula>NOT(ISERROR(SEARCH("select one",A113)))</formula>
    </cfRule>
  </conditionalFormatting>
  <conditionalFormatting sqref="A119">
    <cfRule type="expression" dxfId="295" priority="33">
      <formula>AND(XEU119&gt;0,ISBLANK(A119))</formula>
    </cfRule>
  </conditionalFormatting>
  <conditionalFormatting sqref="A119">
    <cfRule type="containsText" dxfId="294" priority="32" operator="containsText" text="select one">
      <formula>NOT(ISERROR(SEARCH("select one",A119)))</formula>
    </cfRule>
  </conditionalFormatting>
  <conditionalFormatting sqref="A125">
    <cfRule type="expression" dxfId="293" priority="31">
      <formula>AND(XEU125&gt;0,ISBLANK(A125))</formula>
    </cfRule>
  </conditionalFormatting>
  <conditionalFormatting sqref="A125">
    <cfRule type="containsText" dxfId="292" priority="30" operator="containsText" text="select one">
      <formula>NOT(ISERROR(SEARCH("select one",A125)))</formula>
    </cfRule>
  </conditionalFormatting>
  <conditionalFormatting sqref="A131">
    <cfRule type="expression" dxfId="291" priority="29">
      <formula>AND(XEU131&gt;0,ISBLANK(A131))</formula>
    </cfRule>
  </conditionalFormatting>
  <conditionalFormatting sqref="A131">
    <cfRule type="containsText" dxfId="290" priority="28" operator="containsText" text="select one">
      <formula>NOT(ISERROR(SEARCH("select one",A131)))</formula>
    </cfRule>
  </conditionalFormatting>
  <conditionalFormatting sqref="A137">
    <cfRule type="expression" dxfId="289" priority="27">
      <formula>AND(XEU137&gt;0,ISBLANK(A137))</formula>
    </cfRule>
  </conditionalFormatting>
  <conditionalFormatting sqref="A137">
    <cfRule type="containsText" dxfId="288" priority="26" operator="containsText" text="select one">
      <formula>NOT(ISERROR(SEARCH("select one",A137)))</formula>
    </cfRule>
  </conditionalFormatting>
  <conditionalFormatting sqref="A143">
    <cfRule type="expression" dxfId="287" priority="25">
      <formula>AND(XEU143&gt;0,ISBLANK(A143))</formula>
    </cfRule>
  </conditionalFormatting>
  <conditionalFormatting sqref="A143">
    <cfRule type="containsText" dxfId="286" priority="24" operator="containsText" text="select one">
      <formula>NOT(ISERROR(SEARCH("select one",A143)))</formula>
    </cfRule>
  </conditionalFormatting>
  <conditionalFormatting sqref="B18">
    <cfRule type="containsText" dxfId="285" priority="23" operator="containsText" text="MAKE SELECTION IN COLUMN A">
      <formula>NOT(ISERROR(SEARCH("MAKE SELECTION IN COLUMN A",B18)))</formula>
    </cfRule>
  </conditionalFormatting>
  <conditionalFormatting sqref="B23">
    <cfRule type="containsText" dxfId="284" priority="22" operator="containsText" text="MAKE SELECTION IN COLUMN A">
      <formula>NOT(ISERROR(SEARCH("MAKE SELECTION IN COLUMN A",B23)))</formula>
    </cfRule>
  </conditionalFormatting>
  <conditionalFormatting sqref="B28">
    <cfRule type="containsText" dxfId="283" priority="21" operator="containsText" text="MAKE SELECTION IN COLUMN A">
      <formula>NOT(ISERROR(SEARCH("MAKE SELECTION IN COLUMN A",B28)))</formula>
    </cfRule>
  </conditionalFormatting>
  <conditionalFormatting sqref="B34">
    <cfRule type="containsText" dxfId="282" priority="20" operator="containsText" text="MAKE SELECTION IN COLUMN A">
      <formula>NOT(ISERROR(SEARCH("MAKE SELECTION IN COLUMN A",B34)))</formula>
    </cfRule>
  </conditionalFormatting>
  <conditionalFormatting sqref="B40">
    <cfRule type="containsText" dxfId="281" priority="19" operator="containsText" text="MAKE SELECTION IN COLUMN A">
      <formula>NOT(ISERROR(SEARCH("MAKE SELECTION IN COLUMN A",B40)))</formula>
    </cfRule>
  </conditionalFormatting>
  <conditionalFormatting sqref="B46">
    <cfRule type="containsText" dxfId="280" priority="18" operator="containsText" text="MAKE SELECTION IN COLUMN A">
      <formula>NOT(ISERROR(SEARCH("MAKE SELECTION IN COLUMN A",B46)))</formula>
    </cfRule>
  </conditionalFormatting>
  <conditionalFormatting sqref="B52">
    <cfRule type="containsText" dxfId="279" priority="17" operator="containsText" text="MAKE SELECTION IN COLUMN A">
      <formula>NOT(ISERROR(SEARCH("MAKE SELECTION IN COLUMN A",B52)))</formula>
    </cfRule>
  </conditionalFormatting>
  <conditionalFormatting sqref="B58">
    <cfRule type="containsText" dxfId="278" priority="16" operator="containsText" text="MAKE SELECTION IN COLUMN A">
      <formula>NOT(ISERROR(SEARCH("MAKE SELECTION IN COLUMN A",B58)))</formula>
    </cfRule>
  </conditionalFormatting>
  <conditionalFormatting sqref="B64">
    <cfRule type="containsText" dxfId="277" priority="15" operator="containsText" text="MAKE SELECTION IN COLUMN A">
      <formula>NOT(ISERROR(SEARCH("MAKE SELECTION IN COLUMN A",B64)))</formula>
    </cfRule>
  </conditionalFormatting>
  <conditionalFormatting sqref="B70">
    <cfRule type="containsText" dxfId="276" priority="14" operator="containsText" text="MAKE SELECTION IN COLUMN A">
      <formula>NOT(ISERROR(SEARCH("MAKE SELECTION IN COLUMN A",B70)))</formula>
    </cfRule>
  </conditionalFormatting>
  <conditionalFormatting sqref="B76">
    <cfRule type="containsText" dxfId="275" priority="13" operator="containsText" text="MAKE SELECTION IN COLUMN A">
      <formula>NOT(ISERROR(SEARCH("MAKE SELECTION IN COLUMN A",B76)))</formula>
    </cfRule>
  </conditionalFormatting>
  <conditionalFormatting sqref="B82">
    <cfRule type="containsText" dxfId="274" priority="12" operator="containsText" text="MAKE SELECTION IN COLUMN A">
      <formula>NOT(ISERROR(SEARCH("MAKE SELECTION IN COLUMN A",B82)))</formula>
    </cfRule>
  </conditionalFormatting>
  <conditionalFormatting sqref="B88">
    <cfRule type="containsText" dxfId="273" priority="11" operator="containsText" text="MAKE SELECTION IN COLUMN A">
      <formula>NOT(ISERROR(SEARCH("MAKE SELECTION IN COLUMN A",B88)))</formula>
    </cfRule>
  </conditionalFormatting>
  <conditionalFormatting sqref="B94">
    <cfRule type="containsText" dxfId="272" priority="10" operator="containsText" text="MAKE SELECTION IN COLUMN A">
      <formula>NOT(ISERROR(SEARCH("MAKE SELECTION IN COLUMN A",B94)))</formula>
    </cfRule>
  </conditionalFormatting>
  <conditionalFormatting sqref="B100">
    <cfRule type="containsText" dxfId="271" priority="9" operator="containsText" text="MAKE SELECTION IN COLUMN A">
      <formula>NOT(ISERROR(SEARCH("MAKE SELECTION IN COLUMN A",B100)))</formula>
    </cfRule>
  </conditionalFormatting>
  <conditionalFormatting sqref="B106">
    <cfRule type="containsText" dxfId="270" priority="8" operator="containsText" text="MAKE SELECTION IN COLUMN A">
      <formula>NOT(ISERROR(SEARCH("MAKE SELECTION IN COLUMN A",B106)))</formula>
    </cfRule>
  </conditionalFormatting>
  <conditionalFormatting sqref="B112">
    <cfRule type="containsText" dxfId="269" priority="7" operator="containsText" text="MAKE SELECTION IN COLUMN A">
      <formula>NOT(ISERROR(SEARCH("MAKE SELECTION IN COLUMN A",B112)))</formula>
    </cfRule>
  </conditionalFormatting>
  <conditionalFormatting sqref="B118">
    <cfRule type="containsText" dxfId="268" priority="6" operator="containsText" text="MAKE SELECTION IN COLUMN A">
      <formula>NOT(ISERROR(SEARCH("MAKE SELECTION IN COLUMN A",B118)))</formula>
    </cfRule>
  </conditionalFormatting>
  <conditionalFormatting sqref="B124">
    <cfRule type="containsText" dxfId="267" priority="5" operator="containsText" text="MAKE SELECTION IN COLUMN A">
      <formula>NOT(ISERROR(SEARCH("MAKE SELECTION IN COLUMN A",B124)))</formula>
    </cfRule>
  </conditionalFormatting>
  <conditionalFormatting sqref="B130">
    <cfRule type="containsText" dxfId="266" priority="4" operator="containsText" text="MAKE SELECTION IN COLUMN A">
      <formula>NOT(ISERROR(SEARCH("MAKE SELECTION IN COLUMN A",B130)))</formula>
    </cfRule>
  </conditionalFormatting>
  <conditionalFormatting sqref="B136">
    <cfRule type="containsText" dxfId="265" priority="3" operator="containsText" text="MAKE SELECTION IN COLUMN A">
      <formula>NOT(ISERROR(SEARCH("MAKE SELECTION IN COLUMN A",B136)))</formula>
    </cfRule>
  </conditionalFormatting>
  <conditionalFormatting sqref="B142">
    <cfRule type="containsText" dxfId="264" priority="2" operator="containsText" text="MAKE SELECTION IN COLUMN A">
      <formula>NOT(ISERROR(SEARCH("MAKE SELECTION IN COLUMN A",B142)))</formula>
    </cfRule>
  </conditionalFormatting>
  <conditionalFormatting sqref="B148">
    <cfRule type="containsText" dxfId="263" priority="1" operator="containsText" text="MAKE SELECTION IN COLUMN A">
      <formula>NOT(ISERROR(SEARCH("MAKE SELECTION IN COLUMN A",B148)))</formula>
    </cfRule>
  </conditionalFormatting>
  <dataValidations count="1">
    <dataValidation type="list" error="Must enter YES or NO" sqref="A14 A19 A24 A29 A35 A41 A47 A53 A59 A65 A71 A77 A83 A89 A95 A101 A107 A113 A119 A125 A131 A137 A143" xr:uid="{707B24AD-3215-43B3-89B7-6A2B0AC463BE}">
      <formula1>"Select one, DBE,VOSB,N/A"</formula1>
    </dataValidation>
  </dataValidations>
  <printOptions horizontalCentered="1"/>
  <pageMargins left="0.25" right="0.25" top="0.75" bottom="0.5" header="0.25" footer="0.25"/>
  <pageSetup fitToHeight="3" orientation="portrait" horizontalDpi="300" verticalDpi="300" r:id="rId1"/>
  <headerFooter alignWithMargins="0">
    <oddFooter>&amp;C&amp;9Page &amp;P of &amp;N</oddFooter>
  </headerFooter>
  <rowBreaks count="3" manualBreakCount="3">
    <brk id="34" max="16383" man="1"/>
    <brk id="76" min="1" max="4" man="1"/>
    <brk id="118" min="1"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2852-CA22-4C34-8AE2-8D47ACA4700A}">
  <dimension ref="A1:E134"/>
  <sheetViews>
    <sheetView showGridLines="0" zoomScale="120" zoomScaleNormal="120" workbookViewId="0">
      <selection activeCell="D3" sqref="D3"/>
    </sheetView>
  </sheetViews>
  <sheetFormatPr defaultRowHeight="15" x14ac:dyDescent="0.25"/>
  <cols>
    <col min="1" max="1" width="10.7109375" style="9" customWidth="1"/>
    <col min="2" max="2" width="34.28515625" style="9" customWidth="1"/>
    <col min="3" max="3" width="21.42578125" style="14" customWidth="1"/>
    <col min="4" max="4" width="20.140625" style="14" customWidth="1"/>
    <col min="5" max="5" width="18.85546875" style="14" customWidth="1"/>
    <col min="6" max="16384" width="9.140625" style="9"/>
  </cols>
  <sheetData>
    <row r="1" spans="1:5" ht="13.5" customHeight="1" x14ac:dyDescent="0.25">
      <c r="E1" s="17" t="s">
        <v>45</v>
      </c>
    </row>
    <row r="2" spans="1:5" ht="21" customHeight="1" x14ac:dyDescent="0.25">
      <c r="B2" s="34" t="s">
        <v>0</v>
      </c>
      <c r="C2" s="35"/>
      <c r="D2" s="35"/>
      <c r="E2" s="35"/>
    </row>
    <row r="3" spans="1:5" ht="11.25" customHeight="1" x14ac:dyDescent="0.25">
      <c r="C3" s="16" t="s">
        <v>28</v>
      </c>
      <c r="D3" s="25" t="s">
        <v>51</v>
      </c>
    </row>
    <row r="4" spans="1:5" ht="15.75" customHeight="1" x14ac:dyDescent="0.25">
      <c r="B4" s="36"/>
      <c r="C4" s="35"/>
      <c r="D4" s="35"/>
      <c r="E4" s="35"/>
    </row>
    <row r="5" spans="1:5" ht="45" x14ac:dyDescent="0.25">
      <c r="A5" s="12" t="s">
        <v>44</v>
      </c>
      <c r="B5" s="1" t="s">
        <v>1</v>
      </c>
      <c r="C5" s="2" t="s">
        <v>2</v>
      </c>
      <c r="D5" s="1" t="s">
        <v>3</v>
      </c>
      <c r="E5" s="1" t="s">
        <v>4</v>
      </c>
    </row>
    <row r="6" spans="1:5" ht="22.5" customHeight="1" x14ac:dyDescent="0.25">
      <c r="B6" s="3" t="s">
        <v>33</v>
      </c>
      <c r="C6" s="13">
        <f>SUM(C11:C13)</f>
        <v>19620000</v>
      </c>
      <c r="D6" s="13">
        <f>SUM(D11:D13)</f>
        <v>0</v>
      </c>
      <c r="E6" s="13">
        <f>C6+D6</f>
        <v>19620000</v>
      </c>
    </row>
    <row r="7" spans="1:5" x14ac:dyDescent="0.25">
      <c r="A7" s="7" t="s">
        <v>41</v>
      </c>
      <c r="B7" s="26" t="s">
        <v>5</v>
      </c>
      <c r="C7" s="28" t="s">
        <v>13</v>
      </c>
      <c r="D7" s="29"/>
      <c r="E7" s="30"/>
    </row>
    <row r="8" spans="1:5" x14ac:dyDescent="0.25">
      <c r="B8" s="4" t="s">
        <v>6</v>
      </c>
      <c r="C8" s="23">
        <v>10000000</v>
      </c>
      <c r="D8" s="23"/>
      <c r="E8" s="15">
        <f>+C8+D8</f>
        <v>10000000</v>
      </c>
    </row>
    <row r="9" spans="1:5" x14ac:dyDescent="0.25">
      <c r="B9" s="4" t="s">
        <v>7</v>
      </c>
      <c r="C9" s="15">
        <f>SUM(C19,C25,C31,C37,C43,C49,C55,C61,C67,C73,C79,C85,C91,C97,C103,C109,C115,C121,C127,C133)-SUM(C17,C23,C29,C35,C41,C47,C53,C59,C65,C71,C77,C83,C89,C95,C101,C107,C113,C119,C125,C131)</f>
        <v>9410000</v>
      </c>
      <c r="D9" s="15">
        <f>SUM(D19,D25,D31,D37,D43,D49,D55,D61,D67,D73,D79,D85,D91,D97,D103,D109,D115,D121,D127,D133)-SUM(D17,D23,D29,D35,D41,D47,D53,D59,D65,D71,D77,D83,D89,D95,D101,D107,D113,D119,D125,D131)</f>
        <v>0</v>
      </c>
      <c r="E9" s="15">
        <f t="shared" ref="E9:E13" si="0">+C9+D9</f>
        <v>9410000</v>
      </c>
    </row>
    <row r="10" spans="1:5" x14ac:dyDescent="0.25">
      <c r="B10" s="4" t="s">
        <v>8</v>
      </c>
      <c r="C10" s="23">
        <v>200000</v>
      </c>
      <c r="D10" s="23"/>
      <c r="E10" s="15">
        <f t="shared" si="0"/>
        <v>200000</v>
      </c>
    </row>
    <row r="11" spans="1:5" x14ac:dyDescent="0.25">
      <c r="B11" s="4" t="s">
        <v>24</v>
      </c>
      <c r="C11" s="23">
        <v>10000</v>
      </c>
      <c r="D11" s="23"/>
      <c r="E11" s="15">
        <f t="shared" si="0"/>
        <v>10000</v>
      </c>
    </row>
    <row r="12" spans="1:5" x14ac:dyDescent="0.25">
      <c r="B12" s="4" t="s">
        <v>25</v>
      </c>
      <c r="C12" s="23"/>
      <c r="D12" s="23"/>
      <c r="E12" s="15">
        <f t="shared" si="0"/>
        <v>0</v>
      </c>
    </row>
    <row r="13" spans="1:5" ht="22.5" x14ac:dyDescent="0.25">
      <c r="B13" s="1" t="s">
        <v>32</v>
      </c>
      <c r="C13" s="15">
        <f>SUM(C8:C10)</f>
        <v>19610000</v>
      </c>
      <c r="D13" s="15">
        <f>SUM(D8:D10)</f>
        <v>0</v>
      </c>
      <c r="E13" s="15">
        <f t="shared" si="0"/>
        <v>19610000</v>
      </c>
    </row>
    <row r="14" spans="1:5" x14ac:dyDescent="0.25">
      <c r="B14" s="10" t="str">
        <f>_xlfn.IFS(A7="DBE","TOTAL DBE PERCENTAGE",A7="VOSB","TOTAL VOSB PERCENTAGE",A7="N/A","NO DBE/VOSB COMMITMENT",A7="","MAKE SELECTION IN COLUMN A",A7="Select One","MAKE SELECTION IN COLUMN A")</f>
        <v>NO DBE/VOSB COMMITMENT</v>
      </c>
      <c r="C14" s="11" t="str">
        <f>_xlfn.IFS(A7="DBE",SUM(C8,C10)/$C$13,A7="VOSB",SUM(C8,C10)/$C$13,A7="N/A","-")</f>
        <v>-</v>
      </c>
      <c r="D14" s="5"/>
      <c r="E14" s="11" t="str">
        <f>_xlfn.IFS(A7="DBE",SUM(E8,E10)/$E$13,A7="VOSB",SUM(E8,E10)/$E$13,A7="N/A","-")</f>
        <v>-</v>
      </c>
    </row>
    <row r="15" spans="1:5" ht="15" customHeight="1" x14ac:dyDescent="0.25">
      <c r="A15" s="7" t="s">
        <v>43</v>
      </c>
      <c r="B15" s="26" t="s">
        <v>11</v>
      </c>
      <c r="C15" s="28" t="s">
        <v>18</v>
      </c>
      <c r="D15" s="29"/>
      <c r="E15" s="30"/>
    </row>
    <row r="16" spans="1:5" x14ac:dyDescent="0.25">
      <c r="B16" s="18" t="s">
        <v>6</v>
      </c>
      <c r="C16" s="24">
        <v>2000000</v>
      </c>
      <c r="D16" s="24">
        <v>10000</v>
      </c>
      <c r="E16" s="19">
        <f>+C16+D16</f>
        <v>2010000</v>
      </c>
    </row>
    <row r="17" spans="1:5" x14ac:dyDescent="0.25">
      <c r="B17" s="4" t="s">
        <v>7</v>
      </c>
      <c r="C17" s="23"/>
      <c r="D17" s="23"/>
      <c r="E17" s="15">
        <f t="shared" ref="E17:E19" si="1">+C17+D17</f>
        <v>0</v>
      </c>
    </row>
    <row r="18" spans="1:5" x14ac:dyDescent="0.25">
      <c r="B18" s="4" t="s">
        <v>8</v>
      </c>
      <c r="C18" s="23">
        <v>50000</v>
      </c>
      <c r="D18" s="23">
        <v>10000</v>
      </c>
      <c r="E18" s="15">
        <f t="shared" si="1"/>
        <v>60000</v>
      </c>
    </row>
    <row r="19" spans="1:5" x14ac:dyDescent="0.25">
      <c r="B19" s="1" t="s">
        <v>12</v>
      </c>
      <c r="C19" s="15">
        <f>SUM(C16:C18)</f>
        <v>2050000</v>
      </c>
      <c r="D19" s="15">
        <f>SUM(D16:D18)</f>
        <v>20000</v>
      </c>
      <c r="E19" s="15">
        <f t="shared" si="1"/>
        <v>2070000</v>
      </c>
    </row>
    <row r="20" spans="1:5" x14ac:dyDescent="0.25">
      <c r="B20" s="10" t="str">
        <f>_xlfn.IFS(A15="DBE","TOTAL DBE PERCENTAGE",A15="VOSB","TOTAL VOSB PERCENTAGE",A15="N/A","NO DBE/VOSB COMMITMENT",A15="","MAKE SELECTION IN COLUMN A",A15="Select One","MAKE SELECTION IN COLUMN A")</f>
        <v>TOTAL DBE PERCENTAGE</v>
      </c>
      <c r="C20" s="11">
        <f>_xlfn.IFS(A15="DBE",SUM(C16,C18)/$C$13,A15="VOSB",SUM(C16,C18)/$C$13,A15="N/A","-")</f>
        <v>0.10453850076491586</v>
      </c>
      <c r="D20" s="5"/>
      <c r="E20" s="11">
        <f>_xlfn.IFS(A15="DBE",SUM(E16,E18)/$E$13,A15="VOSB",SUM(E16,E18)/$E$13,A15="N/A","-")</f>
        <v>0.1055583885772565</v>
      </c>
    </row>
    <row r="21" spans="1:5" ht="15" customHeight="1" x14ac:dyDescent="0.25">
      <c r="A21" s="7" t="s">
        <v>41</v>
      </c>
      <c r="B21" s="26" t="s">
        <v>11</v>
      </c>
      <c r="C21" s="28" t="s">
        <v>21</v>
      </c>
      <c r="D21" s="29"/>
      <c r="E21" s="30"/>
    </row>
    <row r="22" spans="1:5" x14ac:dyDescent="0.25">
      <c r="B22" s="4" t="s">
        <v>6</v>
      </c>
      <c r="C22" s="23">
        <v>3000000</v>
      </c>
      <c r="D22" s="23"/>
      <c r="E22" s="15">
        <f>+C22+D22</f>
        <v>3000000</v>
      </c>
    </row>
    <row r="23" spans="1:5" x14ac:dyDescent="0.25">
      <c r="B23" s="4" t="s">
        <v>7</v>
      </c>
      <c r="C23" s="23"/>
      <c r="D23" s="23"/>
      <c r="E23" s="15">
        <f t="shared" ref="E23:E25" si="2">+C23+D23</f>
        <v>0</v>
      </c>
    </row>
    <row r="24" spans="1:5" x14ac:dyDescent="0.25">
      <c r="B24" s="4" t="s">
        <v>8</v>
      </c>
      <c r="C24" s="23">
        <v>50000</v>
      </c>
      <c r="D24" s="23"/>
      <c r="E24" s="15">
        <f t="shared" si="2"/>
        <v>50000</v>
      </c>
    </row>
    <row r="25" spans="1:5" x14ac:dyDescent="0.25">
      <c r="B25" s="1" t="s">
        <v>12</v>
      </c>
      <c r="C25" s="15">
        <f>SUM(C22:C24)</f>
        <v>3050000</v>
      </c>
      <c r="D25" s="15">
        <f>SUM(D22:D24)</f>
        <v>0</v>
      </c>
      <c r="E25" s="15">
        <f t="shared" si="2"/>
        <v>3050000</v>
      </c>
    </row>
    <row r="26" spans="1:5" x14ac:dyDescent="0.25">
      <c r="B26" s="10" t="str">
        <f>_xlfn.IFS(A21="DBE","TOTAL DBE PERCENTAGE",A21="VOSB","TOTAL VOSB PERCENTAGE",A21="N/A","NO DBE/VOSB COMMITMENT",A21="","MAKE SELECTION IN COLUMN A",A21="Select One","MAKE SELECTION IN COLUMN A")</f>
        <v>NO DBE/VOSB COMMITMENT</v>
      </c>
      <c r="C26" s="11" t="str">
        <f>_xlfn.IFS(A21="DBE",SUM(C22,C24)/$C$13,A21="VOSB",SUM(C22,C24)/$C$13,A21="N/A","-")</f>
        <v>-</v>
      </c>
      <c r="D26" s="5"/>
      <c r="E26" s="11" t="str">
        <f>_xlfn.IFS(A21="DBE",SUM(E22,E24)/$E$13,A21="VOSB",SUM(E22,E24)/$E$13,A21="N/A","-")</f>
        <v>-</v>
      </c>
    </row>
    <row r="27" spans="1:5" ht="15" customHeight="1" x14ac:dyDescent="0.25">
      <c r="A27" s="7" t="s">
        <v>41</v>
      </c>
      <c r="B27" s="26" t="s">
        <v>11</v>
      </c>
      <c r="C27" s="28" t="s">
        <v>22</v>
      </c>
      <c r="D27" s="29"/>
      <c r="E27" s="30"/>
    </row>
    <row r="28" spans="1:5" x14ac:dyDescent="0.25">
      <c r="B28" s="4" t="s">
        <v>6</v>
      </c>
      <c r="C28" s="23">
        <v>2000000</v>
      </c>
      <c r="D28" s="23"/>
      <c r="E28" s="15">
        <f>+C28+D28</f>
        <v>2000000</v>
      </c>
    </row>
    <row r="29" spans="1:5" x14ac:dyDescent="0.25">
      <c r="B29" s="4" t="s">
        <v>7</v>
      </c>
      <c r="C29" s="23">
        <v>100000</v>
      </c>
      <c r="D29" s="23">
        <v>-5000</v>
      </c>
      <c r="E29" s="15">
        <f t="shared" ref="E29:E31" si="3">+C29+D29</f>
        <v>95000</v>
      </c>
    </row>
    <row r="30" spans="1:5" x14ac:dyDescent="0.25">
      <c r="B30" s="4" t="s">
        <v>8</v>
      </c>
      <c r="C30" s="23">
        <v>25000</v>
      </c>
      <c r="D30" s="23"/>
      <c r="E30" s="15">
        <f t="shared" si="3"/>
        <v>25000</v>
      </c>
    </row>
    <row r="31" spans="1:5" x14ac:dyDescent="0.25">
      <c r="B31" s="1" t="s">
        <v>12</v>
      </c>
      <c r="C31" s="15">
        <f>SUM(C28:C30)</f>
        <v>2125000</v>
      </c>
      <c r="D31" s="15">
        <f>SUM(D28:D30)</f>
        <v>-5000</v>
      </c>
      <c r="E31" s="15">
        <f t="shared" si="3"/>
        <v>2120000</v>
      </c>
    </row>
    <row r="32" spans="1:5" ht="15" customHeight="1" x14ac:dyDescent="0.25">
      <c r="B32" s="10" t="str">
        <f>_xlfn.IFS(A27="DBE","TOTAL DBE PERCENTAGE",A27="VOSB","TOTAL VOSB PERCENTAGE",A27="N/A","NO DBE/VOSB COMMITMENT",A27="","MAKE SELECTION IN COLUMN A",A27="Select One","MAKE SELECTION IN COLUMN A")</f>
        <v>NO DBE/VOSB COMMITMENT</v>
      </c>
      <c r="C32" s="11" t="str">
        <f>_xlfn.IFS(A27="DBE",SUM(C28,C30)/$C$13,A27="VOSB",SUM(C28,C30)/$C$13,A27="N/A","-")</f>
        <v>-</v>
      </c>
      <c r="D32" s="5"/>
      <c r="E32" s="11" t="str">
        <f>_xlfn.IFS(A27="DBE",SUM(E28,E30)/$E$13,A27="VOSB",SUM(E28,E30)/$E$13,A27="N/A","-")</f>
        <v>-</v>
      </c>
    </row>
    <row r="33" spans="1:5" ht="15" customHeight="1" x14ac:dyDescent="0.25">
      <c r="A33" s="7" t="s">
        <v>41</v>
      </c>
      <c r="B33" s="26" t="s">
        <v>11</v>
      </c>
      <c r="C33" s="28" t="s">
        <v>30</v>
      </c>
      <c r="D33" s="29"/>
      <c r="E33" s="30"/>
    </row>
    <row r="34" spans="1:5" x14ac:dyDescent="0.25">
      <c r="B34" s="4" t="s">
        <v>6</v>
      </c>
      <c r="C34" s="23">
        <v>90000</v>
      </c>
      <c r="D34" s="23"/>
      <c r="E34" s="15">
        <f>+C34+D34</f>
        <v>90000</v>
      </c>
    </row>
    <row r="35" spans="1:5" x14ac:dyDescent="0.25">
      <c r="B35" s="4" t="s">
        <v>7</v>
      </c>
      <c r="C35" s="23"/>
      <c r="D35" s="23"/>
      <c r="E35" s="15">
        <f t="shared" ref="E35:E37" si="4">+C35+D35</f>
        <v>0</v>
      </c>
    </row>
    <row r="36" spans="1:5" x14ac:dyDescent="0.25">
      <c r="B36" s="4" t="s">
        <v>8</v>
      </c>
      <c r="C36" s="23">
        <v>10000</v>
      </c>
      <c r="D36" s="23">
        <v>-5000</v>
      </c>
      <c r="E36" s="15">
        <f t="shared" si="4"/>
        <v>5000</v>
      </c>
    </row>
    <row r="37" spans="1:5" ht="15" customHeight="1" x14ac:dyDescent="0.25">
      <c r="B37" s="1" t="s">
        <v>12</v>
      </c>
      <c r="C37" s="15">
        <f>SUM(C34:C36)</f>
        <v>100000</v>
      </c>
      <c r="D37" s="15">
        <f>SUM(D34:D36)</f>
        <v>-5000</v>
      </c>
      <c r="E37" s="15">
        <f t="shared" si="4"/>
        <v>95000</v>
      </c>
    </row>
    <row r="38" spans="1:5" x14ac:dyDescent="0.25">
      <c r="B38" s="10" t="str">
        <f>_xlfn.IFS(A33="DBE","TOTAL DBE PERCENTAGE",A33="VOSB","TOTAL VOSB PERCENTAGE",A33="N/A","NO DBE/VOSB COMMITMENT",A33="","MAKE SELECTION IN COLUMN A",A33="Select One","MAKE SELECTION IN COLUMN A")</f>
        <v>NO DBE/VOSB COMMITMENT</v>
      </c>
      <c r="C38" s="11" t="str">
        <f>_xlfn.IFS(A33="DBE",SUM(C34,C36)/$C$13,A33="VOSB",SUM(C34,C36)/$C$13,A33="N/A","-")</f>
        <v>-</v>
      </c>
      <c r="D38" s="5"/>
      <c r="E38" s="11" t="str">
        <f>_xlfn.IFS(A33="DBE",SUM(E34,E36)/$E$13,A33="VOSB",SUM(E34,E36)/$E$13,A33="N/A","-")</f>
        <v>-</v>
      </c>
    </row>
    <row r="39" spans="1:5" ht="15" customHeight="1" x14ac:dyDescent="0.25">
      <c r="A39" s="7" t="s">
        <v>42</v>
      </c>
      <c r="B39" s="26" t="s">
        <v>11</v>
      </c>
      <c r="C39" s="28" t="s">
        <v>19</v>
      </c>
      <c r="D39" s="29"/>
      <c r="E39" s="30"/>
    </row>
    <row r="40" spans="1:5" x14ac:dyDescent="0.25">
      <c r="B40" s="4" t="s">
        <v>6</v>
      </c>
      <c r="C40" s="23">
        <v>1000000</v>
      </c>
      <c r="D40" s="23"/>
      <c r="E40" s="15">
        <f>+C40+D40</f>
        <v>1000000</v>
      </c>
    </row>
    <row r="41" spans="1:5" x14ac:dyDescent="0.25">
      <c r="B41" s="4" t="s">
        <v>7</v>
      </c>
      <c r="C41" s="23"/>
      <c r="D41" s="23"/>
      <c r="E41" s="15">
        <f t="shared" ref="E41:E43" si="5">+C41+D41</f>
        <v>0</v>
      </c>
    </row>
    <row r="42" spans="1:5" ht="15" customHeight="1" x14ac:dyDescent="0.25">
      <c r="B42" s="4" t="s">
        <v>8</v>
      </c>
      <c r="C42" s="23">
        <v>10000</v>
      </c>
      <c r="D42" s="23">
        <v>-15000</v>
      </c>
      <c r="E42" s="15">
        <f t="shared" si="5"/>
        <v>-5000</v>
      </c>
    </row>
    <row r="43" spans="1:5" x14ac:dyDescent="0.25">
      <c r="B43" s="1" t="s">
        <v>12</v>
      </c>
      <c r="C43" s="15">
        <f>SUM(C40:C42)</f>
        <v>1010000</v>
      </c>
      <c r="D43" s="15">
        <f>SUM(D40:D42)</f>
        <v>-15000</v>
      </c>
      <c r="E43" s="15">
        <f t="shared" si="5"/>
        <v>995000</v>
      </c>
    </row>
    <row r="44" spans="1:5" x14ac:dyDescent="0.25">
      <c r="B44" s="10" t="str">
        <f>_xlfn.IFS(A39="DBE","TOTAL DBE PERCENTAGE",A39="VOSB","TOTAL VOSB PERCENTAGE",A39="N/A","NO DBE/VOSB COMMITMENT",A39="","MAKE SELECTION IN COLUMN A",A39="Select One","MAKE SELECTION IN COLUMN A")</f>
        <v>TOTAL VOSB PERCENTAGE</v>
      </c>
      <c r="C44" s="11">
        <f>_xlfn.IFS(A39="DBE",SUM(C40,C42)/$C$13,A39="VOSB",SUM(C40,C42)/$C$13,A39="N/A","-")</f>
        <v>5.1504334523202445E-2</v>
      </c>
      <c r="D44" s="5"/>
      <c r="E44" s="11">
        <f>_xlfn.IFS(A39="DBE",SUM(E40,E42)/$E$13,A39="VOSB",SUM(E40,E42)/$E$13,A39="N/A","-")</f>
        <v>5.0739418663946968E-2</v>
      </c>
    </row>
    <row r="45" spans="1:5" ht="15" customHeight="1" x14ac:dyDescent="0.25">
      <c r="A45" s="7" t="s">
        <v>41</v>
      </c>
      <c r="B45" s="26" t="s">
        <v>11</v>
      </c>
      <c r="C45" s="28" t="s">
        <v>17</v>
      </c>
      <c r="D45" s="29"/>
      <c r="E45" s="30"/>
    </row>
    <row r="46" spans="1:5" x14ac:dyDescent="0.25">
      <c r="B46" s="4" t="s">
        <v>6</v>
      </c>
      <c r="C46" s="23">
        <v>1000000</v>
      </c>
      <c r="D46" s="23"/>
      <c r="E46" s="15">
        <f>+C46+D46</f>
        <v>1000000</v>
      </c>
    </row>
    <row r="47" spans="1:5" ht="15" customHeight="1" x14ac:dyDescent="0.25">
      <c r="B47" s="4" t="s">
        <v>7</v>
      </c>
      <c r="C47" s="23"/>
      <c r="D47" s="23"/>
      <c r="E47" s="15">
        <f t="shared" ref="E47:E49" si="6">+C47+D47</f>
        <v>0</v>
      </c>
    </row>
    <row r="48" spans="1:5" x14ac:dyDescent="0.25">
      <c r="B48" s="4" t="s">
        <v>8</v>
      </c>
      <c r="C48" s="23">
        <v>50000</v>
      </c>
      <c r="D48" s="23"/>
      <c r="E48" s="15">
        <f t="shared" si="6"/>
        <v>50000</v>
      </c>
    </row>
    <row r="49" spans="1:5" x14ac:dyDescent="0.25">
      <c r="B49" s="1" t="s">
        <v>12</v>
      </c>
      <c r="C49" s="15">
        <f>SUM(C46:C48)</f>
        <v>1050000</v>
      </c>
      <c r="D49" s="15">
        <f>SUM(D46:D48)</f>
        <v>0</v>
      </c>
      <c r="E49" s="15">
        <f t="shared" si="6"/>
        <v>1050000</v>
      </c>
    </row>
    <row r="50" spans="1:5" x14ac:dyDescent="0.25">
      <c r="B50" s="10" t="str">
        <f>_xlfn.IFS(A45="DBE","TOTAL DBE PERCENTAGE",A45="VOSB","TOTAL VOSB PERCENTAGE",A45="N/A","NO DBE/VOSB COMMITMENT",A45="","MAKE SELECTION IN COLUMN A",A45="Select One","MAKE SELECTION IN COLUMN A")</f>
        <v>NO DBE/VOSB COMMITMENT</v>
      </c>
      <c r="C50" s="11" t="str">
        <f>_xlfn.IFS(A45="DBE",SUM(C46,C48)/$C$13,A45="VOSB",SUM(C46,C48)/$C$13,A45="N/A","-")</f>
        <v>-</v>
      </c>
      <c r="D50" s="5"/>
      <c r="E50" s="11" t="str">
        <f>_xlfn.IFS(A45="DBE",SUM(E46,E48)/$E$13,A45="VOSB",SUM(E46,E48)/$E$13,A45="N/A","-")</f>
        <v>-</v>
      </c>
    </row>
    <row r="51" spans="1:5" ht="15" customHeight="1" x14ac:dyDescent="0.25">
      <c r="A51" s="7" t="s">
        <v>41</v>
      </c>
      <c r="B51" s="26" t="s">
        <v>11</v>
      </c>
      <c r="C51" s="31" t="s">
        <v>20</v>
      </c>
      <c r="D51" s="32"/>
      <c r="E51" s="33"/>
    </row>
    <row r="52" spans="1:5" ht="15" customHeight="1" x14ac:dyDescent="0.25">
      <c r="B52" s="4" t="s">
        <v>6</v>
      </c>
      <c r="C52" s="23">
        <v>75000</v>
      </c>
      <c r="D52" s="23"/>
      <c r="E52" s="15">
        <f>+C52+D52</f>
        <v>75000</v>
      </c>
    </row>
    <row r="53" spans="1:5" x14ac:dyDescent="0.25">
      <c r="B53" s="4" t="s">
        <v>7</v>
      </c>
      <c r="C53" s="23"/>
      <c r="D53" s="23"/>
      <c r="E53" s="15">
        <f t="shared" ref="E53:E55" si="7">+C53+D53</f>
        <v>0</v>
      </c>
    </row>
    <row r="54" spans="1:5" x14ac:dyDescent="0.25">
      <c r="B54" s="4" t="s">
        <v>8</v>
      </c>
      <c r="C54" s="23"/>
      <c r="D54" s="23"/>
      <c r="E54" s="15">
        <f t="shared" si="7"/>
        <v>0</v>
      </c>
    </row>
    <row r="55" spans="1:5" x14ac:dyDescent="0.25">
      <c r="B55" s="1" t="s">
        <v>12</v>
      </c>
      <c r="C55" s="15">
        <f>SUM(C52:C54)</f>
        <v>75000</v>
      </c>
      <c r="D55" s="15">
        <f>SUM(D52:D54)</f>
        <v>0</v>
      </c>
      <c r="E55" s="15">
        <f t="shared" si="7"/>
        <v>75000</v>
      </c>
    </row>
    <row r="56" spans="1:5" x14ac:dyDescent="0.25">
      <c r="B56" s="10" t="str">
        <f>_xlfn.IFS(A51="DBE","TOTAL DBE PERCENTAGE",A51="VOSB","TOTAL VOSB PERCENTAGE",A51="N/A","NO DBE/VOSB COMMITMENT",A51="","MAKE SELECTION IN COLUMN A",A51="Select One","MAKE SELECTION IN COLUMN A")</f>
        <v>NO DBE/VOSB COMMITMENT</v>
      </c>
      <c r="C56" s="11" t="str">
        <f>_xlfn.IFS(A51="DBE",SUM(C52,C54)/$C$13,A51="VOSB",SUM(C52,C54)/$C$13,A51="N/A","-")</f>
        <v>-</v>
      </c>
      <c r="D56" s="5"/>
      <c r="E56" s="11" t="str">
        <f>_xlfn.IFS(A51="DBE",SUM(E52,E54)/$E$13,A51="VOSB",SUM(E52,E54)/$E$13,A51="N/A","-")</f>
        <v>-</v>
      </c>
    </row>
    <row r="57" spans="1:5" ht="15" customHeight="1" x14ac:dyDescent="0.25">
      <c r="A57" s="7" t="s">
        <v>41</v>
      </c>
      <c r="B57" s="26" t="s">
        <v>11</v>
      </c>
      <c r="C57" s="28" t="s">
        <v>16</v>
      </c>
      <c r="D57" s="29"/>
      <c r="E57" s="30"/>
    </row>
    <row r="58" spans="1:5" x14ac:dyDescent="0.25">
      <c r="B58" s="18" t="s">
        <v>6</v>
      </c>
      <c r="C58" s="24">
        <v>50000</v>
      </c>
      <c r="D58" s="24"/>
      <c r="E58" s="19">
        <f>+C58+D58</f>
        <v>50000</v>
      </c>
    </row>
    <row r="59" spans="1:5" x14ac:dyDescent="0.25">
      <c r="B59" s="4" t="s">
        <v>7</v>
      </c>
      <c r="C59" s="23"/>
      <c r="D59" s="23"/>
      <c r="E59" s="15">
        <f t="shared" ref="E59:E61" si="8">+C59+D59</f>
        <v>0</v>
      </c>
    </row>
    <row r="60" spans="1:5" x14ac:dyDescent="0.25">
      <c r="B60" s="4" t="s">
        <v>8</v>
      </c>
      <c r="C60" s="23"/>
      <c r="D60" s="23"/>
      <c r="E60" s="15">
        <f t="shared" si="8"/>
        <v>0</v>
      </c>
    </row>
    <row r="61" spans="1:5" x14ac:dyDescent="0.25">
      <c r="B61" s="1" t="s">
        <v>12</v>
      </c>
      <c r="C61" s="15">
        <f>SUM(C58:C60)</f>
        <v>50000</v>
      </c>
      <c r="D61" s="15">
        <f>SUM(D58:D60)</f>
        <v>0</v>
      </c>
      <c r="E61" s="15">
        <f t="shared" si="8"/>
        <v>50000</v>
      </c>
    </row>
    <row r="62" spans="1:5" x14ac:dyDescent="0.25">
      <c r="B62" s="10" t="str">
        <f>_xlfn.IFS(A57="DBE","TOTAL DBE PERCENTAGE",A57="VOSB","TOTAL VOSB PERCENTAGE",A57="N/A","NO DBE/VOSB COMMITMENT",A57="","MAKE SELECTION IN COLUMN A",A57="Select One","MAKE SELECTION IN COLUMN A")</f>
        <v>NO DBE/VOSB COMMITMENT</v>
      </c>
      <c r="C62" s="11" t="str">
        <f>_xlfn.IFS(A57="DBE",SUM(C58,C60)/$C$13,A57="VOSB",SUM(C58,C60)/$C$13,A57="N/A","-")</f>
        <v>-</v>
      </c>
      <c r="D62" s="5"/>
      <c r="E62" s="11" t="str">
        <f>_xlfn.IFS(A57="DBE",SUM(E58,E60)/$E$13,A57="VOSB",SUM(E58,E60)/$E$13,A57="N/A","-")</f>
        <v>-</v>
      </c>
    </row>
    <row r="63" spans="1:5" ht="15" customHeight="1" x14ac:dyDescent="0.25">
      <c r="A63" s="7" t="s">
        <v>52</v>
      </c>
      <c r="B63" s="26" t="s">
        <v>11</v>
      </c>
      <c r="C63" s="28" t="s">
        <v>36</v>
      </c>
      <c r="D63" s="29"/>
      <c r="E63" s="30"/>
    </row>
    <row r="64" spans="1:5" x14ac:dyDescent="0.25">
      <c r="B64" s="4" t="s">
        <v>6</v>
      </c>
      <c r="C64" s="23"/>
      <c r="D64" s="23"/>
      <c r="E64" s="15">
        <f>+C64+D64</f>
        <v>0</v>
      </c>
    </row>
    <row r="65" spans="1:5" x14ac:dyDescent="0.25">
      <c r="B65" s="4" t="s">
        <v>7</v>
      </c>
      <c r="C65" s="23"/>
      <c r="D65" s="23"/>
      <c r="E65" s="15">
        <f t="shared" ref="E65:E67" si="9">+C65+D65</f>
        <v>0</v>
      </c>
    </row>
    <row r="66" spans="1:5" x14ac:dyDescent="0.25">
      <c r="B66" s="4" t="s">
        <v>8</v>
      </c>
      <c r="C66" s="23"/>
      <c r="D66" s="23"/>
      <c r="E66" s="15">
        <f t="shared" si="9"/>
        <v>0</v>
      </c>
    </row>
    <row r="67" spans="1:5" x14ac:dyDescent="0.25">
      <c r="B67" s="1" t="s">
        <v>12</v>
      </c>
      <c r="C67" s="15">
        <f>SUM(C64:C66)</f>
        <v>0</v>
      </c>
      <c r="D67" s="15">
        <f>SUM(D64:D66)</f>
        <v>0</v>
      </c>
      <c r="E67" s="15">
        <f t="shared" si="9"/>
        <v>0</v>
      </c>
    </row>
    <row r="68" spans="1:5" ht="15" customHeight="1" x14ac:dyDescent="0.25">
      <c r="B68" s="10" t="str">
        <f>_xlfn.IFS(A63="DBE","TOTAL DBE PERCENTAGE",A63="VOSB","TOTAL VOSB PERCENTAGE",A63="N/A","NO DBE/VOSB COMMITMENT",A63="","MAKE SELECTION IN COLUMN A",A63="Select One","MAKE SELECTION IN COLUMN A")</f>
        <v>MAKE SELECTION IN COLUMN A</v>
      </c>
      <c r="C68" s="11" t="e">
        <f>_xlfn.IFS(A63="DBE",SUM(C64,C66)/$C$13,A63="VOSB",SUM(C64,C66)/$C$13,A63="N/A","-")</f>
        <v>#N/A</v>
      </c>
      <c r="D68" s="5"/>
      <c r="E68" s="11" t="e">
        <f>_xlfn.IFS(A63="DBE",SUM(E64,E66)/$E$13,A63="VOSB",SUM(E64,E66)/$E$13,A63="N/A","-")</f>
        <v>#N/A</v>
      </c>
    </row>
    <row r="69" spans="1:5" ht="15" customHeight="1" x14ac:dyDescent="0.25">
      <c r="A69" s="7" t="s">
        <v>52</v>
      </c>
      <c r="B69" s="26" t="s">
        <v>11</v>
      </c>
      <c r="C69" s="28" t="s">
        <v>36</v>
      </c>
      <c r="D69" s="29"/>
      <c r="E69" s="30"/>
    </row>
    <row r="70" spans="1:5" x14ac:dyDescent="0.25">
      <c r="B70" s="4" t="s">
        <v>6</v>
      </c>
      <c r="C70" s="23"/>
      <c r="D70" s="23"/>
      <c r="E70" s="15">
        <f>+C70+D70</f>
        <v>0</v>
      </c>
    </row>
    <row r="71" spans="1:5" x14ac:dyDescent="0.25">
      <c r="B71" s="4" t="s">
        <v>7</v>
      </c>
      <c r="C71" s="23"/>
      <c r="D71" s="23"/>
      <c r="E71" s="15">
        <f t="shared" ref="E71:E73" si="10">+C71+D71</f>
        <v>0</v>
      </c>
    </row>
    <row r="72" spans="1:5" x14ac:dyDescent="0.25">
      <c r="B72" s="4" t="s">
        <v>8</v>
      </c>
      <c r="C72" s="23"/>
      <c r="D72" s="23"/>
      <c r="E72" s="15">
        <f t="shared" si="10"/>
        <v>0</v>
      </c>
    </row>
    <row r="73" spans="1:5" ht="15" customHeight="1" x14ac:dyDescent="0.25">
      <c r="B73" s="1" t="s">
        <v>12</v>
      </c>
      <c r="C73" s="15">
        <f>SUM(C70:C72)</f>
        <v>0</v>
      </c>
      <c r="D73" s="15">
        <f>SUM(D70:D72)</f>
        <v>0</v>
      </c>
      <c r="E73" s="15">
        <f t="shared" si="10"/>
        <v>0</v>
      </c>
    </row>
    <row r="74" spans="1:5" x14ac:dyDescent="0.25">
      <c r="B74" s="10" t="str">
        <f>_xlfn.IFS(A69="DBE","TOTAL DBE PERCENTAGE",A69="VOSB","TOTAL VOSB PERCENTAGE",A69="N/A","NO DBE/VOSB COMMITMENT",A69="","MAKE SELECTION IN COLUMN A",A69="Select One","MAKE SELECTION IN COLUMN A")</f>
        <v>MAKE SELECTION IN COLUMN A</v>
      </c>
      <c r="C74" s="11" t="e">
        <f>_xlfn.IFS(A69="DBE",SUM(C70,C72)/$C$13,A69="VOSB",SUM(C70,C72)/$C$13,A69="N/A","-")</f>
        <v>#N/A</v>
      </c>
      <c r="D74" s="5"/>
      <c r="E74" s="11" t="e">
        <f>_xlfn.IFS(A69="DBE",SUM(E70,E72)/$E$13,A69="VOSB",SUM(E70,E72)/$E$13,A69="N/A","-")</f>
        <v>#N/A</v>
      </c>
    </row>
    <row r="75" spans="1:5" ht="15" customHeight="1" x14ac:dyDescent="0.25">
      <c r="A75" s="7" t="s">
        <v>52</v>
      </c>
      <c r="B75" s="26" t="s">
        <v>11</v>
      </c>
      <c r="C75" s="28" t="s">
        <v>36</v>
      </c>
      <c r="D75" s="29"/>
      <c r="E75" s="30"/>
    </row>
    <row r="76" spans="1:5" x14ac:dyDescent="0.25">
      <c r="B76" s="18" t="s">
        <v>6</v>
      </c>
      <c r="C76" s="24"/>
      <c r="D76" s="24"/>
      <c r="E76" s="19">
        <f>+C76+D76</f>
        <v>0</v>
      </c>
    </row>
    <row r="77" spans="1:5" x14ac:dyDescent="0.25">
      <c r="B77" s="4" t="s">
        <v>7</v>
      </c>
      <c r="C77" s="23"/>
      <c r="D77" s="23"/>
      <c r="E77" s="15">
        <f t="shared" ref="E77:E79" si="11">+C77+D77</f>
        <v>0</v>
      </c>
    </row>
    <row r="78" spans="1:5" ht="15" customHeight="1" x14ac:dyDescent="0.25">
      <c r="B78" s="4" t="s">
        <v>8</v>
      </c>
      <c r="C78" s="23"/>
      <c r="D78" s="23"/>
      <c r="E78" s="15">
        <f t="shared" si="11"/>
        <v>0</v>
      </c>
    </row>
    <row r="79" spans="1:5" x14ac:dyDescent="0.25">
      <c r="B79" s="1" t="s">
        <v>12</v>
      </c>
      <c r="C79" s="15">
        <f>SUM(C76:C78)</f>
        <v>0</v>
      </c>
      <c r="D79" s="15">
        <f>SUM(D76:D78)</f>
        <v>0</v>
      </c>
      <c r="E79" s="15">
        <f t="shared" si="11"/>
        <v>0</v>
      </c>
    </row>
    <row r="80" spans="1:5" x14ac:dyDescent="0.25">
      <c r="B80" s="10" t="str">
        <f>_xlfn.IFS(A75="DBE","TOTAL DBE PERCENTAGE",A75="VOSB","TOTAL VOSB PERCENTAGE",A75="N/A","NO DBE/VOSB COMMITMENT",A75="","MAKE SELECTION IN COLUMN A",A75="Select One","MAKE SELECTION IN COLUMN A")</f>
        <v>MAKE SELECTION IN COLUMN A</v>
      </c>
      <c r="C80" s="11" t="e">
        <f>_xlfn.IFS(A75="DBE",SUM(C76,C78)/$C$13,A75="VOSB",SUM(C76,C78)/$C$13,A75="N/A","-")</f>
        <v>#N/A</v>
      </c>
      <c r="D80" s="5"/>
      <c r="E80" s="11" t="e">
        <f>_xlfn.IFS(A75="DBE",SUM(E76,E78)/$E$13,A75="VOSB",SUM(E76,E78)/$E$13,A75="N/A","-")</f>
        <v>#N/A</v>
      </c>
    </row>
    <row r="81" spans="1:5" ht="15" customHeight="1" x14ac:dyDescent="0.25">
      <c r="A81" s="7" t="s">
        <v>52</v>
      </c>
      <c r="B81" s="26" t="s">
        <v>11</v>
      </c>
      <c r="C81" s="28" t="s">
        <v>36</v>
      </c>
      <c r="D81" s="29"/>
      <c r="E81" s="30"/>
    </row>
    <row r="82" spans="1:5" x14ac:dyDescent="0.25">
      <c r="B82" s="4" t="s">
        <v>6</v>
      </c>
      <c r="C82" s="23"/>
      <c r="D82" s="23"/>
      <c r="E82" s="15">
        <f>+C82+D82</f>
        <v>0</v>
      </c>
    </row>
    <row r="83" spans="1:5" ht="15" customHeight="1" x14ac:dyDescent="0.25">
      <c r="B83" s="4" t="s">
        <v>7</v>
      </c>
      <c r="C83" s="23"/>
      <c r="D83" s="23"/>
      <c r="E83" s="15">
        <f t="shared" ref="E83:E85" si="12">+C83+D83</f>
        <v>0</v>
      </c>
    </row>
    <row r="84" spans="1:5" x14ac:dyDescent="0.25">
      <c r="B84" s="4" t="s">
        <v>8</v>
      </c>
      <c r="C84" s="23"/>
      <c r="D84" s="23"/>
      <c r="E84" s="15">
        <f t="shared" si="12"/>
        <v>0</v>
      </c>
    </row>
    <row r="85" spans="1:5" x14ac:dyDescent="0.25">
      <c r="B85" s="1" t="s">
        <v>12</v>
      </c>
      <c r="C85" s="15">
        <f>SUM(C82:C84)</f>
        <v>0</v>
      </c>
      <c r="D85" s="15">
        <f>SUM(D82:D84)</f>
        <v>0</v>
      </c>
      <c r="E85" s="15">
        <f t="shared" si="12"/>
        <v>0</v>
      </c>
    </row>
    <row r="86" spans="1:5" x14ac:dyDescent="0.25">
      <c r="B86" s="10" t="str">
        <f>_xlfn.IFS(A81="DBE","TOTAL DBE PERCENTAGE",A81="VOSB","TOTAL VOSB PERCENTAGE",A81="N/A","NO DBE/VOSB COMMITMENT",A81="","MAKE SELECTION IN COLUMN A",A81="Select One","MAKE SELECTION IN COLUMN A")</f>
        <v>MAKE SELECTION IN COLUMN A</v>
      </c>
      <c r="C86" s="11" t="e">
        <f>_xlfn.IFS(A81="DBE",SUM(C82,C84)/$C$13,A81="VOSB",SUM(C82,C84)/$C$13,A81="N/A","-")</f>
        <v>#N/A</v>
      </c>
      <c r="D86" s="5"/>
      <c r="E86" s="11" t="e">
        <f>_xlfn.IFS(A81="DBE",SUM(E82,E84)/$E$13,A81="VOSB",SUM(E82,E84)/$E$13,A81="N/A","-")</f>
        <v>#N/A</v>
      </c>
    </row>
    <row r="87" spans="1:5" ht="15" customHeight="1" x14ac:dyDescent="0.25">
      <c r="A87" s="7" t="s">
        <v>52</v>
      </c>
      <c r="B87" s="26" t="s">
        <v>11</v>
      </c>
      <c r="C87" s="28" t="s">
        <v>36</v>
      </c>
      <c r="D87" s="29"/>
      <c r="E87" s="30"/>
    </row>
    <row r="88" spans="1:5" ht="15" customHeight="1" x14ac:dyDescent="0.25">
      <c r="B88" s="4" t="s">
        <v>6</v>
      </c>
      <c r="C88" s="23"/>
      <c r="D88" s="23"/>
      <c r="E88" s="15">
        <f>+C88+D88</f>
        <v>0</v>
      </c>
    </row>
    <row r="89" spans="1:5" x14ac:dyDescent="0.25">
      <c r="B89" s="4" t="s">
        <v>7</v>
      </c>
      <c r="C89" s="23"/>
      <c r="D89" s="23"/>
      <c r="E89" s="15">
        <f t="shared" ref="E89:E91" si="13">+C89+D89</f>
        <v>0</v>
      </c>
    </row>
    <row r="90" spans="1:5" x14ac:dyDescent="0.25">
      <c r="B90" s="4" t="s">
        <v>8</v>
      </c>
      <c r="C90" s="23"/>
      <c r="D90" s="23"/>
      <c r="E90" s="15">
        <f t="shared" si="13"/>
        <v>0</v>
      </c>
    </row>
    <row r="91" spans="1:5" x14ac:dyDescent="0.25">
      <c r="B91" s="1" t="s">
        <v>12</v>
      </c>
      <c r="C91" s="15">
        <f>SUM(C88:C90)</f>
        <v>0</v>
      </c>
      <c r="D91" s="15">
        <f>SUM(D88:D90)</f>
        <v>0</v>
      </c>
      <c r="E91" s="15">
        <f t="shared" si="13"/>
        <v>0</v>
      </c>
    </row>
    <row r="92" spans="1:5" x14ac:dyDescent="0.25">
      <c r="B92" s="10" t="str">
        <f>_xlfn.IFS(A87="DBE","TOTAL DBE PERCENTAGE",A87="VOSB","TOTAL VOSB PERCENTAGE",A87="N/A","NO DBE/VOSB COMMITMENT",A87="","MAKE SELECTION IN COLUMN A",A87="Select One","MAKE SELECTION IN COLUMN A")</f>
        <v>MAKE SELECTION IN COLUMN A</v>
      </c>
      <c r="C92" s="11" t="e">
        <f>_xlfn.IFS(A87="DBE",SUM(C88,C90)/$C$13,A87="VOSB",SUM(C88,C90)/$C$13,A87="N/A","-")</f>
        <v>#N/A</v>
      </c>
      <c r="D92" s="5"/>
      <c r="E92" s="11" t="e">
        <f>_xlfn.IFS(A87="DBE",SUM(E88,E90)/$E$13,A87="VOSB",SUM(E88,E90)/$E$13,A87="N/A","-")</f>
        <v>#N/A</v>
      </c>
    </row>
    <row r="93" spans="1:5" ht="15" customHeight="1" x14ac:dyDescent="0.25">
      <c r="A93" s="7" t="s">
        <v>52</v>
      </c>
      <c r="B93" s="26" t="s">
        <v>11</v>
      </c>
      <c r="C93" s="28" t="s">
        <v>36</v>
      </c>
      <c r="D93" s="29"/>
      <c r="E93" s="30"/>
    </row>
    <row r="94" spans="1:5" x14ac:dyDescent="0.25">
      <c r="B94" s="4" t="s">
        <v>6</v>
      </c>
      <c r="C94" s="23"/>
      <c r="D94" s="23"/>
      <c r="E94" s="15">
        <f>+C94+D94</f>
        <v>0</v>
      </c>
    </row>
    <row r="95" spans="1:5" x14ac:dyDescent="0.25">
      <c r="B95" s="4" t="s">
        <v>7</v>
      </c>
      <c r="C95" s="23"/>
      <c r="D95" s="23"/>
      <c r="E95" s="15">
        <f t="shared" ref="E95:E97" si="14">+C95+D95</f>
        <v>0</v>
      </c>
    </row>
    <row r="96" spans="1:5" x14ac:dyDescent="0.25">
      <c r="B96" s="4" t="s">
        <v>8</v>
      </c>
      <c r="C96" s="23"/>
      <c r="D96" s="23"/>
      <c r="E96" s="15">
        <f t="shared" si="14"/>
        <v>0</v>
      </c>
    </row>
    <row r="97" spans="1:5" x14ac:dyDescent="0.25">
      <c r="B97" s="1" t="s">
        <v>12</v>
      </c>
      <c r="C97" s="15">
        <f>SUM(C94:C96)</f>
        <v>0</v>
      </c>
      <c r="D97" s="15">
        <f>SUM(D94:D96)</f>
        <v>0</v>
      </c>
      <c r="E97" s="15">
        <f t="shared" si="14"/>
        <v>0</v>
      </c>
    </row>
    <row r="98" spans="1:5" x14ac:dyDescent="0.25">
      <c r="B98" s="10" t="str">
        <f>_xlfn.IFS(A93="DBE","TOTAL DBE PERCENTAGE",A93="VOSB","TOTAL VOSB PERCENTAGE",A93="N/A","NO DBE/VOSB COMMITMENT",A93="","MAKE SELECTION IN COLUMN A",A93="Select One","MAKE SELECTION IN COLUMN A")</f>
        <v>MAKE SELECTION IN COLUMN A</v>
      </c>
      <c r="C98" s="11" t="e">
        <f>_xlfn.IFS(A93="DBE",SUM(C94,C96)/$C$13,A93="VOSB",SUM(C94,C96)/$C$13,A93="N/A","-")</f>
        <v>#N/A</v>
      </c>
      <c r="D98" s="5"/>
      <c r="E98" s="11" t="e">
        <f>_xlfn.IFS(A93="DBE",SUM(E94,E96)/$E$13,A93="VOSB",SUM(E94,E96)/$E$13,A93="N/A","-")</f>
        <v>#N/A</v>
      </c>
    </row>
    <row r="99" spans="1:5" ht="15" customHeight="1" x14ac:dyDescent="0.25">
      <c r="A99" s="7" t="s">
        <v>52</v>
      </c>
      <c r="B99" s="26" t="s">
        <v>11</v>
      </c>
      <c r="C99" s="28" t="s">
        <v>36</v>
      </c>
      <c r="D99" s="29"/>
      <c r="E99" s="30"/>
    </row>
    <row r="100" spans="1:5" x14ac:dyDescent="0.25">
      <c r="B100" s="4" t="s">
        <v>6</v>
      </c>
      <c r="C100" s="23"/>
      <c r="D100" s="23"/>
      <c r="E100" s="15">
        <f>+C100+D100</f>
        <v>0</v>
      </c>
    </row>
    <row r="101" spans="1:5" x14ac:dyDescent="0.25">
      <c r="B101" s="4" t="s">
        <v>7</v>
      </c>
      <c r="C101" s="23"/>
      <c r="D101" s="23"/>
      <c r="E101" s="15">
        <f t="shared" ref="E101:E103" si="15">+C101+D101</f>
        <v>0</v>
      </c>
    </row>
    <row r="102" spans="1:5" x14ac:dyDescent="0.25">
      <c r="B102" s="4" t="s">
        <v>8</v>
      </c>
      <c r="C102" s="23"/>
      <c r="D102" s="23"/>
      <c r="E102" s="15">
        <f t="shared" si="15"/>
        <v>0</v>
      </c>
    </row>
    <row r="103" spans="1:5" x14ac:dyDescent="0.25">
      <c r="B103" s="1" t="s">
        <v>12</v>
      </c>
      <c r="C103" s="15">
        <f>SUM(C100:C102)</f>
        <v>0</v>
      </c>
      <c r="D103" s="15">
        <f>SUM(D100:D102)</f>
        <v>0</v>
      </c>
      <c r="E103" s="15">
        <f t="shared" si="15"/>
        <v>0</v>
      </c>
    </row>
    <row r="104" spans="1:5" ht="15" customHeight="1" x14ac:dyDescent="0.25">
      <c r="B104" s="10" t="str">
        <f>_xlfn.IFS(A99="DBE","TOTAL DBE PERCENTAGE",A99="VOSB","TOTAL VOSB PERCENTAGE",A99="N/A","NO DBE/VOSB COMMITMENT",A99="","MAKE SELECTION IN COLUMN A",A99="Select One","MAKE SELECTION IN COLUMN A")</f>
        <v>MAKE SELECTION IN COLUMN A</v>
      </c>
      <c r="C104" s="11" t="e">
        <f>_xlfn.IFS(A99="DBE",SUM(C100,C102)/$C$13,A99="VOSB",SUM(C100,C102)/$C$13,A99="N/A","-")</f>
        <v>#N/A</v>
      </c>
      <c r="D104" s="5"/>
      <c r="E104" s="11" t="e">
        <f>_xlfn.IFS(A99="DBE",SUM(E100,E102)/$E$13,A99="VOSB",SUM(E100,E102)/$E$13,A99="N/A","-")</f>
        <v>#N/A</v>
      </c>
    </row>
    <row r="105" spans="1:5" ht="15" customHeight="1" x14ac:dyDescent="0.25">
      <c r="A105" s="7" t="s">
        <v>52</v>
      </c>
      <c r="B105" s="26" t="s">
        <v>11</v>
      </c>
      <c r="C105" s="28" t="s">
        <v>36</v>
      </c>
      <c r="D105" s="29"/>
      <c r="E105" s="30"/>
    </row>
    <row r="106" spans="1:5" x14ac:dyDescent="0.25">
      <c r="B106" s="4" t="s">
        <v>6</v>
      </c>
      <c r="C106" s="23"/>
      <c r="D106" s="23"/>
      <c r="E106" s="15">
        <f>+C106+D106</f>
        <v>0</v>
      </c>
    </row>
    <row r="107" spans="1:5" x14ac:dyDescent="0.25">
      <c r="B107" s="4" t="s">
        <v>7</v>
      </c>
      <c r="C107" s="23"/>
      <c r="D107" s="23"/>
      <c r="E107" s="15">
        <f t="shared" ref="E107:E109" si="16">+C107+D107</f>
        <v>0</v>
      </c>
    </row>
    <row r="108" spans="1:5" x14ac:dyDescent="0.25">
      <c r="B108" s="4" t="s">
        <v>8</v>
      </c>
      <c r="C108" s="23"/>
      <c r="D108" s="23"/>
      <c r="E108" s="15">
        <f t="shared" si="16"/>
        <v>0</v>
      </c>
    </row>
    <row r="109" spans="1:5" ht="15" customHeight="1" x14ac:dyDescent="0.25">
      <c r="B109" s="1" t="s">
        <v>12</v>
      </c>
      <c r="C109" s="15">
        <f>SUM(C106:C108)</f>
        <v>0</v>
      </c>
      <c r="D109" s="15">
        <f>SUM(D106:D108)</f>
        <v>0</v>
      </c>
      <c r="E109" s="15">
        <f t="shared" si="16"/>
        <v>0</v>
      </c>
    </row>
    <row r="110" spans="1:5" x14ac:dyDescent="0.25">
      <c r="B110" s="10" t="str">
        <f>_xlfn.IFS(A105="DBE","TOTAL DBE PERCENTAGE",A105="VOSB","TOTAL VOSB PERCENTAGE",A105="N/A","NO DBE/VOSB COMMITMENT",A105="","MAKE SELECTION IN COLUMN A",A105="Select One","MAKE SELECTION IN COLUMN A")</f>
        <v>MAKE SELECTION IN COLUMN A</v>
      </c>
      <c r="C110" s="11" t="e">
        <f>_xlfn.IFS(A105="DBE",SUM(C106,C108)/$C$13,A105="VOSB",SUM(C106,C108)/$C$13,A105="N/A","-")</f>
        <v>#N/A</v>
      </c>
      <c r="D110" s="5"/>
      <c r="E110" s="11" t="e">
        <f>_xlfn.IFS(A105="DBE",SUM(E106,E108)/$E$13,A105="VOSB",SUM(E106,E108)/$E$13,A105="N/A","-")</f>
        <v>#N/A</v>
      </c>
    </row>
    <row r="111" spans="1:5" ht="15" customHeight="1" x14ac:dyDescent="0.25">
      <c r="A111" s="7" t="s">
        <v>52</v>
      </c>
      <c r="B111" s="26" t="s">
        <v>11</v>
      </c>
      <c r="C111" s="28" t="s">
        <v>36</v>
      </c>
      <c r="D111" s="29"/>
      <c r="E111" s="30"/>
    </row>
    <row r="112" spans="1:5" x14ac:dyDescent="0.25">
      <c r="B112" s="4" t="s">
        <v>6</v>
      </c>
      <c r="C112" s="23"/>
      <c r="D112" s="23"/>
      <c r="E112" s="15">
        <f>+C112+D112</f>
        <v>0</v>
      </c>
    </row>
    <row r="113" spans="1:5" x14ac:dyDescent="0.25">
      <c r="B113" s="4" t="s">
        <v>7</v>
      </c>
      <c r="C113" s="23"/>
      <c r="D113" s="23"/>
      <c r="E113" s="15">
        <f t="shared" ref="E113:E115" si="17">+C113+D113</f>
        <v>0</v>
      </c>
    </row>
    <row r="114" spans="1:5" ht="15" customHeight="1" x14ac:dyDescent="0.25">
      <c r="B114" s="4" t="s">
        <v>8</v>
      </c>
      <c r="C114" s="23"/>
      <c r="D114" s="23"/>
      <c r="E114" s="15">
        <f t="shared" si="17"/>
        <v>0</v>
      </c>
    </row>
    <row r="115" spans="1:5" x14ac:dyDescent="0.25">
      <c r="B115" s="1" t="s">
        <v>12</v>
      </c>
      <c r="C115" s="15">
        <f>SUM(C112:C114)</f>
        <v>0</v>
      </c>
      <c r="D115" s="15">
        <f>SUM(D112:D114)</f>
        <v>0</v>
      </c>
      <c r="E115" s="15">
        <f t="shared" si="17"/>
        <v>0</v>
      </c>
    </row>
    <row r="116" spans="1:5" x14ac:dyDescent="0.25">
      <c r="B116" s="10" t="str">
        <f>_xlfn.IFS(A111="DBE","TOTAL DBE PERCENTAGE",A111="VOSB","TOTAL VOSB PERCENTAGE",A111="N/A","NO DBE/VOSB COMMITMENT",A111="","MAKE SELECTION IN COLUMN A",A111="Select One","MAKE SELECTION IN COLUMN A")</f>
        <v>MAKE SELECTION IN COLUMN A</v>
      </c>
      <c r="C116" s="11" t="e">
        <f>_xlfn.IFS(A111="DBE",SUM(C112,C114)/$C$13,A111="VOSB",SUM(C112,C114)/$C$13,A111="N/A","-")</f>
        <v>#N/A</v>
      </c>
      <c r="D116" s="5"/>
      <c r="E116" s="11" t="e">
        <f>_xlfn.IFS(A111="DBE",SUM(E112,E114)/$E$13,A111="VOSB",SUM(E112,E114)/$E$13,A111="N/A","-")</f>
        <v>#N/A</v>
      </c>
    </row>
    <row r="117" spans="1:5" ht="15" customHeight="1" x14ac:dyDescent="0.25">
      <c r="A117" s="7" t="s">
        <v>52</v>
      </c>
      <c r="B117" s="26" t="s">
        <v>11</v>
      </c>
      <c r="C117" s="28" t="s">
        <v>36</v>
      </c>
      <c r="D117" s="29"/>
      <c r="E117" s="30"/>
    </row>
    <row r="118" spans="1:5" x14ac:dyDescent="0.25">
      <c r="B118" s="4" t="s">
        <v>6</v>
      </c>
      <c r="C118" s="23"/>
      <c r="D118" s="23"/>
      <c r="E118" s="15">
        <f>+C118+D118</f>
        <v>0</v>
      </c>
    </row>
    <row r="119" spans="1:5" x14ac:dyDescent="0.25">
      <c r="B119" s="4" t="s">
        <v>7</v>
      </c>
      <c r="C119" s="23"/>
      <c r="D119" s="23"/>
      <c r="E119" s="15">
        <f t="shared" ref="E119:E121" si="18">+C119+D119</f>
        <v>0</v>
      </c>
    </row>
    <row r="120" spans="1:5" x14ac:dyDescent="0.25">
      <c r="B120" s="4" t="s">
        <v>8</v>
      </c>
      <c r="C120" s="23"/>
      <c r="D120" s="23"/>
      <c r="E120" s="15">
        <f t="shared" si="18"/>
        <v>0</v>
      </c>
    </row>
    <row r="121" spans="1:5" x14ac:dyDescent="0.25">
      <c r="B121" s="1" t="s">
        <v>12</v>
      </c>
      <c r="C121" s="15">
        <f>SUM(C118:C120)</f>
        <v>0</v>
      </c>
      <c r="D121" s="15">
        <f>SUM(D118:D120)</f>
        <v>0</v>
      </c>
      <c r="E121" s="15">
        <f t="shared" si="18"/>
        <v>0</v>
      </c>
    </row>
    <row r="122" spans="1:5" x14ac:dyDescent="0.25">
      <c r="B122" s="10" t="str">
        <f>_xlfn.IFS(A117="DBE","TOTAL DBE PERCENTAGE",A117="VOSB","TOTAL VOSB PERCENTAGE",A117="N/A","NO DBE/VOSB COMMITMENT",A117="","MAKE SELECTION IN COLUMN A",A117="Select One","MAKE SELECTION IN COLUMN A")</f>
        <v>MAKE SELECTION IN COLUMN A</v>
      </c>
      <c r="C122" s="11" t="e">
        <f>_xlfn.IFS(A117="DBE",SUM(C118,C120)/$C$13,A117="VOSB",SUM(C118,C120)/$C$13,A117="N/A","-")</f>
        <v>#N/A</v>
      </c>
      <c r="D122" s="5"/>
      <c r="E122" s="11" t="e">
        <f>_xlfn.IFS(A117="DBE",SUM(E118,E120)/$E$13,A117="VOSB",SUM(E118,E120)/$E$13,A117="N/A","-")</f>
        <v>#N/A</v>
      </c>
    </row>
    <row r="123" spans="1:5" ht="15" customHeight="1" x14ac:dyDescent="0.25">
      <c r="A123" s="7" t="s">
        <v>52</v>
      </c>
      <c r="B123" s="26" t="s">
        <v>11</v>
      </c>
      <c r="C123" s="28" t="s">
        <v>36</v>
      </c>
      <c r="D123" s="29"/>
      <c r="E123" s="30"/>
    </row>
    <row r="124" spans="1:5" x14ac:dyDescent="0.25">
      <c r="B124" s="4" t="s">
        <v>6</v>
      </c>
      <c r="C124" s="23"/>
      <c r="D124" s="23"/>
      <c r="E124" s="15">
        <f>+C124+D124</f>
        <v>0</v>
      </c>
    </row>
    <row r="125" spans="1:5" x14ac:dyDescent="0.25">
      <c r="B125" s="4" t="s">
        <v>7</v>
      </c>
      <c r="C125" s="23"/>
      <c r="D125" s="23"/>
      <c r="E125" s="15">
        <f t="shared" ref="E125:E127" si="19">+C125+D125</f>
        <v>0</v>
      </c>
    </row>
    <row r="126" spans="1:5" x14ac:dyDescent="0.25">
      <c r="B126" s="4" t="s">
        <v>8</v>
      </c>
      <c r="C126" s="23"/>
      <c r="D126" s="23"/>
      <c r="E126" s="15">
        <f t="shared" si="19"/>
        <v>0</v>
      </c>
    </row>
    <row r="127" spans="1:5" x14ac:dyDescent="0.25">
      <c r="B127" s="1" t="s">
        <v>12</v>
      </c>
      <c r="C127" s="15">
        <f>SUM(C124:C126)</f>
        <v>0</v>
      </c>
      <c r="D127" s="15">
        <f>SUM(D124:D126)</f>
        <v>0</v>
      </c>
      <c r="E127" s="15">
        <f t="shared" si="19"/>
        <v>0</v>
      </c>
    </row>
    <row r="128" spans="1:5" x14ac:dyDescent="0.25">
      <c r="B128" s="10" t="str">
        <f>_xlfn.IFS(A123="DBE","TOTAL DBE PERCENTAGE",A123="VOSB","TOTAL VOSB PERCENTAGE",A123="N/A","NO DBE/VOSB COMMITMENT",A123="","MAKE SELECTION IN COLUMN A",A123="Select One","MAKE SELECTION IN COLUMN A")</f>
        <v>MAKE SELECTION IN COLUMN A</v>
      </c>
      <c r="C128" s="11" t="e">
        <f>_xlfn.IFS(A123="DBE",SUM(C124,C126)/$C$13,A123="VOSB",SUM(C124,C126)/$C$13,A123="N/A","-")</f>
        <v>#N/A</v>
      </c>
      <c r="D128" s="5"/>
      <c r="E128" s="11" t="e">
        <f>_xlfn.IFS(A123="DBE",SUM(E124,E126)/$E$13,A123="VOSB",SUM(E124,E126)/$E$13,A123="N/A","-")</f>
        <v>#N/A</v>
      </c>
    </row>
    <row r="129" spans="1:5" ht="15" customHeight="1" x14ac:dyDescent="0.25">
      <c r="A129" s="7" t="s">
        <v>52</v>
      </c>
      <c r="B129" s="26" t="s">
        <v>11</v>
      </c>
      <c r="C129" s="28" t="s">
        <v>36</v>
      </c>
      <c r="D129" s="29"/>
      <c r="E129" s="30"/>
    </row>
    <row r="130" spans="1:5" x14ac:dyDescent="0.25">
      <c r="B130" s="4" t="s">
        <v>6</v>
      </c>
      <c r="C130" s="23"/>
      <c r="D130" s="23"/>
      <c r="E130" s="15">
        <f>+C130+D130</f>
        <v>0</v>
      </c>
    </row>
    <row r="131" spans="1:5" x14ac:dyDescent="0.25">
      <c r="B131" s="4" t="s">
        <v>7</v>
      </c>
      <c r="C131" s="23"/>
      <c r="D131" s="23"/>
      <c r="E131" s="15">
        <f t="shared" ref="E131:E133" si="20">+C131+D131</f>
        <v>0</v>
      </c>
    </row>
    <row r="132" spans="1:5" x14ac:dyDescent="0.25">
      <c r="B132" s="4" t="s">
        <v>8</v>
      </c>
      <c r="C132" s="23"/>
      <c r="D132" s="23"/>
      <c r="E132" s="15">
        <f t="shared" si="20"/>
        <v>0</v>
      </c>
    </row>
    <row r="133" spans="1:5" x14ac:dyDescent="0.25">
      <c r="B133" s="1" t="s">
        <v>12</v>
      </c>
      <c r="C133" s="15">
        <f>SUM(C130:C132)</f>
        <v>0</v>
      </c>
      <c r="D133" s="15">
        <f>SUM(D130:D132)</f>
        <v>0</v>
      </c>
      <c r="E133" s="15">
        <f t="shared" si="20"/>
        <v>0</v>
      </c>
    </row>
    <row r="134" spans="1:5" x14ac:dyDescent="0.25">
      <c r="B134" s="10" t="str">
        <f>_xlfn.IFS(A129="DBE","TOTAL DBE PERCENTAGE",A129="VOSB","TOTAL VOSB PERCENTAGE",A129="N/A","NO DBE/VOSB COMMITMENT",A129="","MAKE SELECTION IN COLUMN A",A129="Select One","MAKE SELECTION IN COLUMN A")</f>
        <v>MAKE SELECTION IN COLUMN A</v>
      </c>
      <c r="C134" s="11" t="e">
        <f>_xlfn.IFS(A129="DBE",SUM(C130,C132)/$C$13,A129="VOSB",SUM(C130,C132)/$C$13,A129="N/A","-")</f>
        <v>#N/A</v>
      </c>
      <c r="D134" s="5"/>
      <c r="E134" s="11" t="e">
        <f>_xlfn.IFS(A129="DBE",SUM(E130,E132)/$E$13,A129="VOSB",SUM(E130,E132)/$E$13,A129="N/A","-")</f>
        <v>#N/A</v>
      </c>
    </row>
  </sheetData>
  <sheetProtection algorithmName="SHA-512" hashValue="DapCvu6u1Rczz+TkB/t03juM83myxm5z5CwYXKOyPhJPFM7G+S3k+hn7XA2noDKWMYeImR0+KYofCBpL1eda9g==" saltValue="VHAws87Iz2EC/VCuJ70jiw==" spinCount="100000" sheet="1" objects="1" scenarios="1"/>
  <protectedRanges>
    <protectedRange sqref="A7 A15 A21 A27 A33 A39 A45 A51 A57 A63 A69 A75 A81 A87 A93 A99 A105 A111 A117 A123 A129" name="Data_2_1_1"/>
  </protectedRanges>
  <mergeCells count="23">
    <mergeCell ref="C105:E105"/>
    <mergeCell ref="C111:E111"/>
    <mergeCell ref="C117:E117"/>
    <mergeCell ref="C123:E123"/>
    <mergeCell ref="C129:E129"/>
    <mergeCell ref="C99:E99"/>
    <mergeCell ref="C33:E33"/>
    <mergeCell ref="C39:E39"/>
    <mergeCell ref="C45:E45"/>
    <mergeCell ref="C51:E51"/>
    <mergeCell ref="C57:E57"/>
    <mergeCell ref="C63:E63"/>
    <mergeCell ref="C69:E69"/>
    <mergeCell ref="C75:E75"/>
    <mergeCell ref="C81:E81"/>
    <mergeCell ref="C87:E87"/>
    <mergeCell ref="C93:E93"/>
    <mergeCell ref="C27:E27"/>
    <mergeCell ref="B2:E2"/>
    <mergeCell ref="B4:E4"/>
    <mergeCell ref="C7:E7"/>
    <mergeCell ref="C15:E15"/>
    <mergeCell ref="C21:E21"/>
  </mergeCells>
  <conditionalFormatting sqref="E6 E16:E19 E8:E13">
    <cfRule type="cellIs" dxfId="262" priority="206" operator="lessThan">
      <formula>0</formula>
    </cfRule>
  </conditionalFormatting>
  <conditionalFormatting sqref="C14">
    <cfRule type="cellIs" dxfId="261" priority="202" operator="lessThan">
      <formula>0</formula>
    </cfRule>
  </conditionalFormatting>
  <conditionalFormatting sqref="E22:E25">
    <cfRule type="cellIs" dxfId="260" priority="200" operator="lessThan">
      <formula>0</formula>
    </cfRule>
  </conditionalFormatting>
  <conditionalFormatting sqref="E28:E31">
    <cfRule type="cellIs" dxfId="259" priority="196" operator="lessThan">
      <formula>0</formula>
    </cfRule>
  </conditionalFormatting>
  <conditionalFormatting sqref="E34:E37">
    <cfRule type="cellIs" dxfId="258" priority="192" operator="lessThan">
      <formula>0</formula>
    </cfRule>
  </conditionalFormatting>
  <conditionalFormatting sqref="E40:E43">
    <cfRule type="cellIs" dxfId="257" priority="188" operator="lessThan">
      <formula>0</formula>
    </cfRule>
  </conditionalFormatting>
  <conditionalFormatting sqref="E46:E49">
    <cfRule type="cellIs" dxfId="256" priority="184" operator="lessThan">
      <formula>0</formula>
    </cfRule>
  </conditionalFormatting>
  <conditionalFormatting sqref="E52:E55">
    <cfRule type="cellIs" dxfId="255" priority="180" operator="lessThan">
      <formula>0</formula>
    </cfRule>
  </conditionalFormatting>
  <conditionalFormatting sqref="E130:E133">
    <cfRule type="cellIs" dxfId="254" priority="128" operator="lessThan">
      <formula>0</formula>
    </cfRule>
  </conditionalFormatting>
  <conditionalFormatting sqref="E58:E61">
    <cfRule type="cellIs" dxfId="253" priority="176" operator="lessThan">
      <formula>0</formula>
    </cfRule>
  </conditionalFormatting>
  <conditionalFormatting sqref="E64:E67">
    <cfRule type="cellIs" dxfId="252" priority="172" operator="lessThan">
      <formula>0</formula>
    </cfRule>
  </conditionalFormatting>
  <conditionalFormatting sqref="E70:E73">
    <cfRule type="cellIs" dxfId="251" priority="168" operator="lessThan">
      <formula>0</formula>
    </cfRule>
  </conditionalFormatting>
  <conditionalFormatting sqref="E76:E79">
    <cfRule type="cellIs" dxfId="250" priority="164" operator="lessThan">
      <formula>0</formula>
    </cfRule>
  </conditionalFormatting>
  <conditionalFormatting sqref="E82:E85">
    <cfRule type="cellIs" dxfId="249" priority="160" operator="lessThan">
      <formula>0</formula>
    </cfRule>
  </conditionalFormatting>
  <conditionalFormatting sqref="E88:E91">
    <cfRule type="cellIs" dxfId="248" priority="156" operator="lessThan">
      <formula>0</formula>
    </cfRule>
  </conditionalFormatting>
  <conditionalFormatting sqref="E94:E97">
    <cfRule type="cellIs" dxfId="247" priority="152" operator="lessThan">
      <formula>0</formula>
    </cfRule>
  </conditionalFormatting>
  <conditionalFormatting sqref="E100:E103">
    <cfRule type="cellIs" dxfId="246" priority="148" operator="lessThan">
      <formula>0</formula>
    </cfRule>
  </conditionalFormatting>
  <conditionalFormatting sqref="E106:E109">
    <cfRule type="cellIs" dxfId="245" priority="144" operator="lessThan">
      <formula>0</formula>
    </cfRule>
  </conditionalFormatting>
  <conditionalFormatting sqref="E112:E115">
    <cfRule type="cellIs" dxfId="244" priority="140" operator="lessThan">
      <formula>0</formula>
    </cfRule>
  </conditionalFormatting>
  <conditionalFormatting sqref="E118:E121">
    <cfRule type="cellIs" dxfId="243" priority="136" operator="lessThan">
      <formula>0</formula>
    </cfRule>
  </conditionalFormatting>
  <conditionalFormatting sqref="E124:E127">
    <cfRule type="cellIs" dxfId="242" priority="132" operator="lessThan">
      <formula>0</formula>
    </cfRule>
  </conditionalFormatting>
  <conditionalFormatting sqref="E14">
    <cfRule type="cellIs" dxfId="241" priority="124" operator="lessThan">
      <formula>0</formula>
    </cfRule>
  </conditionalFormatting>
  <conditionalFormatting sqref="C20">
    <cfRule type="cellIs" dxfId="240" priority="123" operator="lessThan">
      <formula>0</formula>
    </cfRule>
  </conditionalFormatting>
  <conditionalFormatting sqref="E20">
    <cfRule type="cellIs" dxfId="239" priority="122" operator="lessThan">
      <formula>0</formula>
    </cfRule>
  </conditionalFormatting>
  <conditionalFormatting sqref="C62">
    <cfRule type="cellIs" dxfId="238" priority="102" operator="lessThan">
      <formula>0</formula>
    </cfRule>
  </conditionalFormatting>
  <conditionalFormatting sqref="E50">
    <cfRule type="cellIs" dxfId="237" priority="107" operator="lessThan">
      <formula>0</formula>
    </cfRule>
  </conditionalFormatting>
  <conditionalFormatting sqref="C50">
    <cfRule type="cellIs" dxfId="236" priority="108" operator="lessThan">
      <formula>0</formula>
    </cfRule>
  </conditionalFormatting>
  <conditionalFormatting sqref="E44">
    <cfRule type="cellIs" dxfId="235" priority="110" operator="lessThan">
      <formula>0</formula>
    </cfRule>
  </conditionalFormatting>
  <conditionalFormatting sqref="C44">
    <cfRule type="cellIs" dxfId="234" priority="111" operator="lessThan">
      <formula>0</formula>
    </cfRule>
  </conditionalFormatting>
  <conditionalFormatting sqref="E38">
    <cfRule type="cellIs" dxfId="233" priority="113" operator="lessThan">
      <formula>0</formula>
    </cfRule>
  </conditionalFormatting>
  <conditionalFormatting sqref="C38">
    <cfRule type="cellIs" dxfId="232" priority="114" operator="lessThan">
      <formula>0</formula>
    </cfRule>
  </conditionalFormatting>
  <conditionalFormatting sqref="E32">
    <cfRule type="cellIs" dxfId="231" priority="116" operator="lessThan">
      <formula>0</formula>
    </cfRule>
  </conditionalFormatting>
  <conditionalFormatting sqref="C32">
    <cfRule type="cellIs" dxfId="230" priority="117" operator="lessThan">
      <formula>0</formula>
    </cfRule>
  </conditionalFormatting>
  <conditionalFormatting sqref="E26">
    <cfRule type="cellIs" dxfId="229" priority="119" operator="lessThan">
      <formula>0</formula>
    </cfRule>
  </conditionalFormatting>
  <conditionalFormatting sqref="C26">
    <cfRule type="cellIs" dxfId="228" priority="120" operator="lessThan">
      <formula>0</formula>
    </cfRule>
  </conditionalFormatting>
  <conditionalFormatting sqref="B1:B13 B27:B31 B33:B37 B39:B43 B45:B49 B51:B55 B57:B61 B63:B67 B69:B73 B75:B79 B81:B85 B87:B91 B93:B97 B99:B103 B105:B109 B111:B115 B117:B121 B123:B127 B129:B133 B135:B1048576 B15:B19 B21:B25">
    <cfRule type="containsText" dxfId="227" priority="121" operator="containsText" text="MAKE SELECTION IN COLUMN A">
      <formula>NOT(ISERROR(SEARCH("MAKE SELECTION IN COLUMN A",B1)))</formula>
    </cfRule>
  </conditionalFormatting>
  <conditionalFormatting sqref="C134">
    <cfRule type="cellIs" dxfId="226" priority="66" operator="lessThan">
      <formula>0</formula>
    </cfRule>
  </conditionalFormatting>
  <conditionalFormatting sqref="E134">
    <cfRule type="cellIs" dxfId="225" priority="65" operator="lessThan">
      <formula>0</formula>
    </cfRule>
  </conditionalFormatting>
  <conditionalFormatting sqref="C56">
    <cfRule type="cellIs" dxfId="224" priority="105" operator="lessThan">
      <formula>0</formula>
    </cfRule>
  </conditionalFormatting>
  <conditionalFormatting sqref="E56">
    <cfRule type="cellIs" dxfId="223" priority="104" operator="lessThan">
      <formula>0</formula>
    </cfRule>
  </conditionalFormatting>
  <conditionalFormatting sqref="E62">
    <cfRule type="cellIs" dxfId="222" priority="101" operator="lessThan">
      <formula>0</formula>
    </cfRule>
  </conditionalFormatting>
  <conditionalFormatting sqref="C68">
    <cfRule type="cellIs" dxfId="221" priority="99" operator="lessThan">
      <formula>0</formula>
    </cfRule>
  </conditionalFormatting>
  <conditionalFormatting sqref="E68">
    <cfRule type="cellIs" dxfId="220" priority="98" operator="lessThan">
      <formula>0</formula>
    </cfRule>
  </conditionalFormatting>
  <conditionalFormatting sqref="C74">
    <cfRule type="cellIs" dxfId="219" priority="96" operator="lessThan">
      <formula>0</formula>
    </cfRule>
  </conditionalFormatting>
  <conditionalFormatting sqref="E74">
    <cfRule type="cellIs" dxfId="218" priority="95" operator="lessThan">
      <formula>0</formula>
    </cfRule>
  </conditionalFormatting>
  <conditionalFormatting sqref="C80">
    <cfRule type="cellIs" dxfId="217" priority="93" operator="lessThan">
      <formula>0</formula>
    </cfRule>
  </conditionalFormatting>
  <conditionalFormatting sqref="E80">
    <cfRule type="cellIs" dxfId="216" priority="92" operator="lessThan">
      <formula>0</formula>
    </cfRule>
  </conditionalFormatting>
  <conditionalFormatting sqref="C86">
    <cfRule type="cellIs" dxfId="215" priority="90" operator="lessThan">
      <formula>0</formula>
    </cfRule>
  </conditionalFormatting>
  <conditionalFormatting sqref="E86">
    <cfRule type="cellIs" dxfId="214" priority="89" operator="lessThan">
      <formula>0</formula>
    </cfRule>
  </conditionalFormatting>
  <conditionalFormatting sqref="C92">
    <cfRule type="cellIs" dxfId="213" priority="87" operator="lessThan">
      <formula>0</formula>
    </cfRule>
  </conditionalFormatting>
  <conditionalFormatting sqref="E92">
    <cfRule type="cellIs" dxfId="212" priority="86" operator="lessThan">
      <formula>0</formula>
    </cfRule>
  </conditionalFormatting>
  <conditionalFormatting sqref="C98">
    <cfRule type="cellIs" dxfId="211" priority="84" operator="lessThan">
      <formula>0</formula>
    </cfRule>
  </conditionalFormatting>
  <conditionalFormatting sqref="E98">
    <cfRule type="cellIs" dxfId="210" priority="83" operator="lessThan">
      <formula>0</formula>
    </cfRule>
  </conditionalFormatting>
  <conditionalFormatting sqref="C104">
    <cfRule type="cellIs" dxfId="209" priority="81" operator="lessThan">
      <formula>0</formula>
    </cfRule>
  </conditionalFormatting>
  <conditionalFormatting sqref="E104">
    <cfRule type="cellIs" dxfId="208" priority="80" operator="lessThan">
      <formula>0</formula>
    </cfRule>
  </conditionalFormatting>
  <conditionalFormatting sqref="C110">
    <cfRule type="cellIs" dxfId="207" priority="78" operator="lessThan">
      <formula>0</formula>
    </cfRule>
  </conditionalFormatting>
  <conditionalFormatting sqref="E110">
    <cfRule type="cellIs" dxfId="206" priority="77" operator="lessThan">
      <formula>0</formula>
    </cfRule>
  </conditionalFormatting>
  <conditionalFormatting sqref="C116">
    <cfRule type="cellIs" dxfId="205" priority="75" operator="lessThan">
      <formula>0</formula>
    </cfRule>
  </conditionalFormatting>
  <conditionalFormatting sqref="E116">
    <cfRule type="cellIs" dxfId="204" priority="74" operator="lessThan">
      <formula>0</formula>
    </cfRule>
  </conditionalFormatting>
  <conditionalFormatting sqref="C122">
    <cfRule type="cellIs" dxfId="203" priority="72" operator="lessThan">
      <formula>0</formula>
    </cfRule>
  </conditionalFormatting>
  <conditionalFormatting sqref="E122">
    <cfRule type="cellIs" dxfId="202" priority="71" operator="lessThan">
      <formula>0</formula>
    </cfRule>
  </conditionalFormatting>
  <conditionalFormatting sqref="C128">
    <cfRule type="cellIs" dxfId="201" priority="69" operator="lessThan">
      <formula>0</formula>
    </cfRule>
  </conditionalFormatting>
  <conditionalFormatting sqref="E128">
    <cfRule type="cellIs" dxfId="200" priority="68" operator="lessThan">
      <formula>0</formula>
    </cfRule>
  </conditionalFormatting>
  <conditionalFormatting sqref="B14">
    <cfRule type="containsText" dxfId="199" priority="63" operator="containsText" text="MAKE SELECTION IN COLUMN A">
      <formula>NOT(ISERROR(SEARCH("MAKE SELECTION IN COLUMN A",B14)))</formula>
    </cfRule>
  </conditionalFormatting>
  <conditionalFormatting sqref="B20">
    <cfRule type="containsText" dxfId="198" priority="62" operator="containsText" text="MAKE SELECTION IN COLUMN A">
      <formula>NOT(ISERROR(SEARCH("MAKE SELECTION IN COLUMN A",B20)))</formula>
    </cfRule>
  </conditionalFormatting>
  <conditionalFormatting sqref="B26">
    <cfRule type="containsText" dxfId="197" priority="61" operator="containsText" text="MAKE SELECTION IN COLUMN A">
      <formula>NOT(ISERROR(SEARCH("MAKE SELECTION IN COLUMN A",B26)))</formula>
    </cfRule>
  </conditionalFormatting>
  <conditionalFormatting sqref="B32">
    <cfRule type="containsText" dxfId="196" priority="60" operator="containsText" text="MAKE SELECTION IN COLUMN A">
      <formula>NOT(ISERROR(SEARCH("MAKE SELECTION IN COLUMN A",B32)))</formula>
    </cfRule>
  </conditionalFormatting>
  <conditionalFormatting sqref="B38">
    <cfRule type="containsText" dxfId="195" priority="59" operator="containsText" text="MAKE SELECTION IN COLUMN A">
      <formula>NOT(ISERROR(SEARCH("MAKE SELECTION IN COLUMN A",B38)))</formula>
    </cfRule>
  </conditionalFormatting>
  <conditionalFormatting sqref="B44">
    <cfRule type="containsText" dxfId="194" priority="58" operator="containsText" text="MAKE SELECTION IN COLUMN A">
      <formula>NOT(ISERROR(SEARCH("MAKE SELECTION IN COLUMN A",B44)))</formula>
    </cfRule>
  </conditionalFormatting>
  <conditionalFormatting sqref="B50">
    <cfRule type="containsText" dxfId="193" priority="57" operator="containsText" text="MAKE SELECTION IN COLUMN A">
      <formula>NOT(ISERROR(SEARCH("MAKE SELECTION IN COLUMN A",B50)))</formula>
    </cfRule>
  </conditionalFormatting>
  <conditionalFormatting sqref="B56">
    <cfRule type="containsText" dxfId="192" priority="56" operator="containsText" text="MAKE SELECTION IN COLUMN A">
      <formula>NOT(ISERROR(SEARCH("MAKE SELECTION IN COLUMN A",B56)))</formula>
    </cfRule>
  </conditionalFormatting>
  <conditionalFormatting sqref="B62">
    <cfRule type="containsText" dxfId="191" priority="55" operator="containsText" text="MAKE SELECTION IN COLUMN A">
      <formula>NOT(ISERROR(SEARCH("MAKE SELECTION IN COLUMN A",B62)))</formula>
    </cfRule>
  </conditionalFormatting>
  <conditionalFormatting sqref="B68">
    <cfRule type="containsText" dxfId="190" priority="54" operator="containsText" text="MAKE SELECTION IN COLUMN A">
      <formula>NOT(ISERROR(SEARCH("MAKE SELECTION IN COLUMN A",B68)))</formula>
    </cfRule>
  </conditionalFormatting>
  <conditionalFormatting sqref="B74">
    <cfRule type="containsText" dxfId="189" priority="53" operator="containsText" text="MAKE SELECTION IN COLUMN A">
      <formula>NOT(ISERROR(SEARCH("MAKE SELECTION IN COLUMN A",B74)))</formula>
    </cfRule>
  </conditionalFormatting>
  <conditionalFormatting sqref="B80">
    <cfRule type="containsText" dxfId="188" priority="52" operator="containsText" text="MAKE SELECTION IN COLUMN A">
      <formula>NOT(ISERROR(SEARCH("MAKE SELECTION IN COLUMN A",B80)))</formula>
    </cfRule>
  </conditionalFormatting>
  <conditionalFormatting sqref="B86">
    <cfRule type="containsText" dxfId="187" priority="51" operator="containsText" text="MAKE SELECTION IN COLUMN A">
      <formula>NOT(ISERROR(SEARCH("MAKE SELECTION IN COLUMN A",B86)))</formula>
    </cfRule>
  </conditionalFormatting>
  <conditionalFormatting sqref="B92">
    <cfRule type="containsText" dxfId="186" priority="50" operator="containsText" text="MAKE SELECTION IN COLUMN A">
      <formula>NOT(ISERROR(SEARCH("MAKE SELECTION IN COLUMN A",B92)))</formula>
    </cfRule>
  </conditionalFormatting>
  <conditionalFormatting sqref="B98">
    <cfRule type="containsText" dxfId="185" priority="49" operator="containsText" text="MAKE SELECTION IN COLUMN A">
      <formula>NOT(ISERROR(SEARCH("MAKE SELECTION IN COLUMN A",B98)))</formula>
    </cfRule>
  </conditionalFormatting>
  <conditionalFormatting sqref="B104">
    <cfRule type="containsText" dxfId="184" priority="48" operator="containsText" text="MAKE SELECTION IN COLUMN A">
      <formula>NOT(ISERROR(SEARCH("MAKE SELECTION IN COLUMN A",B104)))</formula>
    </cfRule>
  </conditionalFormatting>
  <conditionalFormatting sqref="B110">
    <cfRule type="containsText" dxfId="183" priority="47" operator="containsText" text="MAKE SELECTION IN COLUMN A">
      <formula>NOT(ISERROR(SEARCH("MAKE SELECTION IN COLUMN A",B110)))</formula>
    </cfRule>
  </conditionalFormatting>
  <conditionalFormatting sqref="B116">
    <cfRule type="containsText" dxfId="182" priority="46" operator="containsText" text="MAKE SELECTION IN COLUMN A">
      <formula>NOT(ISERROR(SEARCH("MAKE SELECTION IN COLUMN A",B116)))</formula>
    </cfRule>
  </conditionalFormatting>
  <conditionalFormatting sqref="B122">
    <cfRule type="containsText" dxfId="181" priority="45" operator="containsText" text="MAKE SELECTION IN COLUMN A">
      <formula>NOT(ISERROR(SEARCH("MAKE SELECTION IN COLUMN A",B122)))</formula>
    </cfRule>
  </conditionalFormatting>
  <conditionalFormatting sqref="B128">
    <cfRule type="containsText" dxfId="180" priority="44" operator="containsText" text="MAKE SELECTION IN COLUMN A">
      <formula>NOT(ISERROR(SEARCH("MAKE SELECTION IN COLUMN A",B128)))</formula>
    </cfRule>
  </conditionalFormatting>
  <conditionalFormatting sqref="B134">
    <cfRule type="containsText" dxfId="179" priority="43" operator="containsText" text="MAKE SELECTION IN COLUMN A">
      <formula>NOT(ISERROR(SEARCH("MAKE SELECTION IN COLUMN A",B134)))</formula>
    </cfRule>
  </conditionalFormatting>
  <conditionalFormatting sqref="A7">
    <cfRule type="expression" dxfId="178" priority="42">
      <formula>AND(XEU7&gt;0,ISBLANK(A7))</formula>
    </cfRule>
  </conditionalFormatting>
  <conditionalFormatting sqref="A7">
    <cfRule type="containsText" dxfId="177" priority="41" operator="containsText" text="select one">
      <formula>NOT(ISERROR(SEARCH("select one",A7)))</formula>
    </cfRule>
  </conditionalFormatting>
  <conditionalFormatting sqref="A15">
    <cfRule type="expression" dxfId="176" priority="40">
      <formula>AND(XEU15&gt;0,ISBLANK(A15))</formula>
    </cfRule>
  </conditionalFormatting>
  <conditionalFormatting sqref="A15">
    <cfRule type="containsText" dxfId="175" priority="39" operator="containsText" text="select one">
      <formula>NOT(ISERROR(SEARCH("select one",A15)))</formula>
    </cfRule>
  </conditionalFormatting>
  <conditionalFormatting sqref="A21">
    <cfRule type="expression" dxfId="174" priority="38">
      <formula>AND(XEU21&gt;0,ISBLANK(A21))</formula>
    </cfRule>
  </conditionalFormatting>
  <conditionalFormatting sqref="A21">
    <cfRule type="containsText" dxfId="173" priority="37" operator="containsText" text="select one">
      <formula>NOT(ISERROR(SEARCH("select one",A21)))</formula>
    </cfRule>
  </conditionalFormatting>
  <conditionalFormatting sqref="A27">
    <cfRule type="expression" dxfId="172" priority="36">
      <formula>AND(XEU27&gt;0,ISBLANK(A27))</formula>
    </cfRule>
  </conditionalFormatting>
  <conditionalFormatting sqref="A27">
    <cfRule type="containsText" dxfId="171" priority="35" operator="containsText" text="select one">
      <formula>NOT(ISERROR(SEARCH("select one",A27)))</formula>
    </cfRule>
  </conditionalFormatting>
  <conditionalFormatting sqref="A33">
    <cfRule type="expression" dxfId="170" priority="34">
      <formula>AND(XEU33&gt;0,ISBLANK(A33))</formula>
    </cfRule>
  </conditionalFormatting>
  <conditionalFormatting sqref="A33">
    <cfRule type="containsText" dxfId="169" priority="33" operator="containsText" text="select one">
      <formula>NOT(ISERROR(SEARCH("select one",A33)))</formula>
    </cfRule>
  </conditionalFormatting>
  <conditionalFormatting sqref="A39">
    <cfRule type="expression" dxfId="168" priority="32">
      <formula>AND(XEU39&gt;0,ISBLANK(A39))</formula>
    </cfRule>
  </conditionalFormatting>
  <conditionalFormatting sqref="A39">
    <cfRule type="containsText" dxfId="167" priority="31" operator="containsText" text="select one">
      <formula>NOT(ISERROR(SEARCH("select one",A39)))</formula>
    </cfRule>
  </conditionalFormatting>
  <conditionalFormatting sqref="A45">
    <cfRule type="expression" dxfId="166" priority="30">
      <formula>AND(XEU45&gt;0,ISBLANK(A45))</formula>
    </cfRule>
  </conditionalFormatting>
  <conditionalFormatting sqref="A45">
    <cfRule type="containsText" dxfId="165" priority="29" operator="containsText" text="select one">
      <formula>NOT(ISERROR(SEARCH("select one",A45)))</formula>
    </cfRule>
  </conditionalFormatting>
  <conditionalFormatting sqref="A51">
    <cfRule type="expression" dxfId="164" priority="28">
      <formula>AND(XEU51&gt;0,ISBLANK(A51))</formula>
    </cfRule>
  </conditionalFormatting>
  <conditionalFormatting sqref="A51">
    <cfRule type="containsText" dxfId="163" priority="27" operator="containsText" text="select one">
      <formula>NOT(ISERROR(SEARCH("select one",A51)))</formula>
    </cfRule>
  </conditionalFormatting>
  <conditionalFormatting sqref="A57">
    <cfRule type="expression" dxfId="162" priority="26">
      <formula>AND(XEU57&gt;0,ISBLANK(A57))</formula>
    </cfRule>
  </conditionalFormatting>
  <conditionalFormatting sqref="A57">
    <cfRule type="containsText" dxfId="161" priority="25" operator="containsText" text="select one">
      <formula>NOT(ISERROR(SEARCH("select one",A57)))</formula>
    </cfRule>
  </conditionalFormatting>
  <conditionalFormatting sqref="A63">
    <cfRule type="expression" dxfId="160" priority="24">
      <formula>AND(XEU63&gt;0,ISBLANK(A63))</formula>
    </cfRule>
  </conditionalFormatting>
  <conditionalFormatting sqref="A63">
    <cfRule type="containsText" dxfId="159" priority="23" operator="containsText" text="select one">
      <formula>NOT(ISERROR(SEARCH("select one",A63)))</formula>
    </cfRule>
  </conditionalFormatting>
  <conditionalFormatting sqref="A69">
    <cfRule type="expression" dxfId="158" priority="22">
      <formula>AND(XEU69&gt;0,ISBLANK(A69))</formula>
    </cfRule>
  </conditionalFormatting>
  <conditionalFormatting sqref="A69">
    <cfRule type="containsText" dxfId="157" priority="21" operator="containsText" text="select one">
      <formula>NOT(ISERROR(SEARCH("select one",A69)))</formula>
    </cfRule>
  </conditionalFormatting>
  <conditionalFormatting sqref="A75">
    <cfRule type="expression" dxfId="156" priority="20">
      <formula>AND(XEU75&gt;0,ISBLANK(A75))</formula>
    </cfRule>
  </conditionalFormatting>
  <conditionalFormatting sqref="A75">
    <cfRule type="containsText" dxfId="155" priority="19" operator="containsText" text="select one">
      <formula>NOT(ISERROR(SEARCH("select one",A75)))</formula>
    </cfRule>
  </conditionalFormatting>
  <conditionalFormatting sqref="A81">
    <cfRule type="expression" dxfId="154" priority="18">
      <formula>AND(XEU81&gt;0,ISBLANK(A81))</formula>
    </cfRule>
  </conditionalFormatting>
  <conditionalFormatting sqref="A81">
    <cfRule type="containsText" dxfId="153" priority="17" operator="containsText" text="select one">
      <formula>NOT(ISERROR(SEARCH("select one",A81)))</formula>
    </cfRule>
  </conditionalFormatting>
  <conditionalFormatting sqref="A87">
    <cfRule type="expression" dxfId="152" priority="16">
      <formula>AND(XEU87&gt;0,ISBLANK(A87))</formula>
    </cfRule>
  </conditionalFormatting>
  <conditionalFormatting sqref="A87">
    <cfRule type="containsText" dxfId="151" priority="15" operator="containsText" text="select one">
      <formula>NOT(ISERROR(SEARCH("select one",A87)))</formula>
    </cfRule>
  </conditionalFormatting>
  <conditionalFormatting sqref="A93">
    <cfRule type="expression" dxfId="150" priority="14">
      <formula>AND(XEU93&gt;0,ISBLANK(A93))</formula>
    </cfRule>
  </conditionalFormatting>
  <conditionalFormatting sqref="A93">
    <cfRule type="containsText" dxfId="149" priority="13" operator="containsText" text="select one">
      <formula>NOT(ISERROR(SEARCH("select one",A93)))</formula>
    </cfRule>
  </conditionalFormatting>
  <conditionalFormatting sqref="A99">
    <cfRule type="expression" dxfId="148" priority="12">
      <formula>AND(XEU99&gt;0,ISBLANK(A99))</formula>
    </cfRule>
  </conditionalFormatting>
  <conditionalFormatting sqref="A99">
    <cfRule type="containsText" dxfId="147" priority="11" operator="containsText" text="select one">
      <formula>NOT(ISERROR(SEARCH("select one",A99)))</formula>
    </cfRule>
  </conditionalFormatting>
  <conditionalFormatting sqref="A105">
    <cfRule type="expression" dxfId="146" priority="10">
      <formula>AND(XEU105&gt;0,ISBLANK(A105))</formula>
    </cfRule>
  </conditionalFormatting>
  <conditionalFormatting sqref="A105">
    <cfRule type="containsText" dxfId="145" priority="9" operator="containsText" text="select one">
      <formula>NOT(ISERROR(SEARCH("select one",A105)))</formula>
    </cfRule>
  </conditionalFormatting>
  <conditionalFormatting sqref="A111">
    <cfRule type="expression" dxfId="144" priority="8">
      <formula>AND(XEU111&gt;0,ISBLANK(A111))</formula>
    </cfRule>
  </conditionalFormatting>
  <conditionalFormatting sqref="A111">
    <cfRule type="containsText" dxfId="143" priority="7" operator="containsText" text="select one">
      <formula>NOT(ISERROR(SEARCH("select one",A111)))</formula>
    </cfRule>
  </conditionalFormatting>
  <conditionalFormatting sqref="A117">
    <cfRule type="expression" dxfId="142" priority="6">
      <formula>AND(XEU117&gt;0,ISBLANK(A117))</formula>
    </cfRule>
  </conditionalFormatting>
  <conditionalFormatting sqref="A117">
    <cfRule type="containsText" dxfId="141" priority="5" operator="containsText" text="select one">
      <formula>NOT(ISERROR(SEARCH("select one",A117)))</formula>
    </cfRule>
  </conditionalFormatting>
  <conditionalFormatting sqref="A123">
    <cfRule type="expression" dxfId="140" priority="4">
      <formula>AND(XEU123&gt;0,ISBLANK(A123))</formula>
    </cfRule>
  </conditionalFormatting>
  <conditionalFormatting sqref="A123">
    <cfRule type="containsText" dxfId="139" priority="3" operator="containsText" text="select one">
      <formula>NOT(ISERROR(SEARCH("select one",A123)))</formula>
    </cfRule>
  </conditionalFormatting>
  <conditionalFormatting sqref="A129">
    <cfRule type="expression" dxfId="138" priority="2">
      <formula>AND(XEU129&gt;0,ISBLANK(A129))</formula>
    </cfRule>
  </conditionalFormatting>
  <conditionalFormatting sqref="A129">
    <cfRule type="containsText" dxfId="137" priority="1" operator="containsText" text="select one">
      <formula>NOT(ISERROR(SEARCH("select one",A129)))</formula>
    </cfRule>
  </conditionalFormatting>
  <dataValidations count="1">
    <dataValidation type="list" error="Must enter YES or NO" sqref="A7 A15 A21 A27 A33 A39 A45 A51 A57 A63 A69 A75 A81 A87 A93 A99 A105 A111 A117 A123 A129" xr:uid="{438EEEBA-84B7-4EFE-A15A-A1EEC0188099}">
      <formula1>"Select one, DBE,VOSB,N/A"</formula1>
    </dataValidation>
  </dataValidations>
  <printOptions horizontalCentered="1"/>
  <pageMargins left="0.25" right="0.25" top="0.75" bottom="0.5" header="0.25" footer="0.25"/>
  <pageSetup fitToHeight="3" orientation="portrait" horizontalDpi="300" verticalDpi="300" r:id="rId1"/>
  <headerFooter alignWithMargins="0">
    <oddFooter>&amp;C&amp;9Page &amp;P of &amp;N</oddFooter>
  </headerFooter>
  <rowBreaks count="3" manualBreakCount="3">
    <brk id="38" min="1" max="4" man="1"/>
    <brk id="80" min="1" max="4" man="1"/>
    <brk id="122" min="1"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6774D-7CE2-437B-B326-07FBD3363611}">
  <dimension ref="A1:E148"/>
  <sheetViews>
    <sheetView showGridLines="0" zoomScale="120" zoomScaleNormal="120" workbookViewId="0">
      <selection activeCell="C8" sqref="C8"/>
    </sheetView>
  </sheetViews>
  <sheetFormatPr defaultRowHeight="15" x14ac:dyDescent="0.25"/>
  <cols>
    <col min="1" max="1" width="10.7109375" style="9" customWidth="1"/>
    <col min="2" max="2" width="34.28515625" style="9" customWidth="1"/>
    <col min="3" max="3" width="21.42578125" style="14" customWidth="1"/>
    <col min="4" max="4" width="20.140625" style="14" customWidth="1"/>
    <col min="5" max="5" width="18.85546875" style="14" customWidth="1"/>
    <col min="6" max="16384" width="9.140625" style="9"/>
  </cols>
  <sheetData>
    <row r="1" spans="1:5" ht="13.5" customHeight="1" x14ac:dyDescent="0.25">
      <c r="E1" s="17" t="s">
        <v>45</v>
      </c>
    </row>
    <row r="2" spans="1:5" ht="21" customHeight="1" x14ac:dyDescent="0.25">
      <c r="B2" s="34" t="s">
        <v>0</v>
      </c>
      <c r="C2" s="35"/>
      <c r="D2" s="35"/>
      <c r="E2" s="35"/>
    </row>
    <row r="3" spans="1:5" ht="11.25" customHeight="1" x14ac:dyDescent="0.25">
      <c r="C3" s="16" t="s">
        <v>28</v>
      </c>
      <c r="D3" s="25" t="s">
        <v>51</v>
      </c>
    </row>
    <row r="4" spans="1:5" ht="15.75" customHeight="1" x14ac:dyDescent="0.25">
      <c r="B4" s="36"/>
      <c r="C4" s="35"/>
      <c r="D4" s="35"/>
      <c r="E4" s="35"/>
    </row>
    <row r="5" spans="1:5" ht="45" customHeight="1" x14ac:dyDescent="0.25">
      <c r="A5" s="12" t="s">
        <v>44</v>
      </c>
      <c r="B5" s="1" t="s">
        <v>1</v>
      </c>
      <c r="C5" s="2" t="s">
        <v>2</v>
      </c>
      <c r="D5" s="1" t="s">
        <v>3</v>
      </c>
      <c r="E5" s="1" t="s">
        <v>4</v>
      </c>
    </row>
    <row r="6" spans="1:5" ht="22.5" customHeight="1" x14ac:dyDescent="0.25">
      <c r="B6" s="3" t="s">
        <v>33</v>
      </c>
      <c r="C6" s="13">
        <f>SUM(C11:C13)</f>
        <v>25165000</v>
      </c>
      <c r="D6" s="13">
        <f>SUM(D11:D13)</f>
        <v>0</v>
      </c>
      <c r="E6" s="13">
        <f>C6+D6</f>
        <v>25165000</v>
      </c>
    </row>
    <row r="7" spans="1:5" x14ac:dyDescent="0.25">
      <c r="A7" s="22" t="s">
        <v>46</v>
      </c>
      <c r="B7" s="27" t="s">
        <v>23</v>
      </c>
      <c r="C7" s="37" t="s">
        <v>27</v>
      </c>
      <c r="D7" s="38"/>
      <c r="E7" s="39"/>
    </row>
    <row r="8" spans="1:5" x14ac:dyDescent="0.25">
      <c r="B8" s="4" t="s">
        <v>6</v>
      </c>
      <c r="C8" s="15">
        <f>SUM(C15,C20,C25)</f>
        <v>17000000</v>
      </c>
      <c r="D8" s="15">
        <f>SUM(D15,D20,D25)</f>
        <v>0</v>
      </c>
      <c r="E8" s="15">
        <f>+C8+D8</f>
        <v>17000000</v>
      </c>
    </row>
    <row r="9" spans="1:5" x14ac:dyDescent="0.25">
      <c r="B9" s="4" t="s">
        <v>7</v>
      </c>
      <c r="C9" s="15">
        <f>SUM(C33,C39,C45,C51,C57,C63,C69,C75,C81,C87,C93,C99,C105,C111,C117,C123,C129,C135,C141,C147)-SUM(C31,C37,C43,C49,C55,C61,C67,C73,C79,C85,C91,C97,C103,C109,C115,C121,C127,C133,C139,C145)</f>
        <v>7655000</v>
      </c>
      <c r="D9" s="15">
        <f>SUM(D33,D39,D45,D51,D57,D63,D69,D75,D81,D87,D93,D99,D105,D111,D117,D123,D129,D135,D141,D147)-SUM(D31,D37,D43,D49,D55,D61,D67,D73,D79,D85,D91,D97,D103,D109,D115,D121,D127,D133,D139,D145)</f>
        <v>0</v>
      </c>
      <c r="E9" s="15">
        <f t="shared" ref="E9:E13" si="0">+C9+D9</f>
        <v>7655000</v>
      </c>
    </row>
    <row r="10" spans="1:5" x14ac:dyDescent="0.25">
      <c r="B10" s="4" t="s">
        <v>8</v>
      </c>
      <c r="C10" s="15">
        <f>SUM(C16,C21,C26)</f>
        <v>500000</v>
      </c>
      <c r="D10" s="15">
        <f>SUM(D16,D21,D26)</f>
        <v>0</v>
      </c>
      <c r="E10" s="15">
        <f t="shared" si="0"/>
        <v>500000</v>
      </c>
    </row>
    <row r="11" spans="1:5" x14ac:dyDescent="0.25">
      <c r="B11" s="4" t="s">
        <v>26</v>
      </c>
      <c r="C11" s="23">
        <v>10000</v>
      </c>
      <c r="D11" s="23"/>
      <c r="E11" s="15">
        <f t="shared" si="0"/>
        <v>10000</v>
      </c>
    </row>
    <row r="12" spans="1:5" x14ac:dyDescent="0.25">
      <c r="B12" s="4" t="s">
        <v>25</v>
      </c>
      <c r="C12" s="23"/>
      <c r="D12" s="23"/>
      <c r="E12" s="15">
        <f t="shared" si="0"/>
        <v>0</v>
      </c>
    </row>
    <row r="13" spans="1:5" ht="22.5" x14ac:dyDescent="0.25">
      <c r="B13" s="20" t="s">
        <v>34</v>
      </c>
      <c r="C13" s="21">
        <f>SUM(C8:C10)</f>
        <v>25155000</v>
      </c>
      <c r="D13" s="21">
        <f>SUM(D8:D10)</f>
        <v>0</v>
      </c>
      <c r="E13" s="21">
        <f t="shared" si="0"/>
        <v>25155000</v>
      </c>
    </row>
    <row r="14" spans="1:5" ht="15" customHeight="1" x14ac:dyDescent="0.25">
      <c r="A14" s="7" t="s">
        <v>41</v>
      </c>
      <c r="B14" s="27" t="s">
        <v>9</v>
      </c>
      <c r="C14" s="37" t="s">
        <v>13</v>
      </c>
      <c r="D14" s="38"/>
      <c r="E14" s="39"/>
    </row>
    <row r="15" spans="1:5" x14ac:dyDescent="0.25">
      <c r="B15" s="4" t="s">
        <v>6</v>
      </c>
      <c r="C15" s="23">
        <v>10000000</v>
      </c>
      <c r="D15" s="23"/>
      <c r="E15" s="15">
        <f>+C15+D15</f>
        <v>10000000</v>
      </c>
    </row>
    <row r="16" spans="1:5" x14ac:dyDescent="0.25">
      <c r="B16" s="4" t="s">
        <v>8</v>
      </c>
      <c r="C16" s="23">
        <v>500000</v>
      </c>
      <c r="D16" s="23"/>
      <c r="E16" s="15">
        <f t="shared" ref="E16:E17" si="1">+C16+D16</f>
        <v>500000</v>
      </c>
    </row>
    <row r="17" spans="1:5" ht="22.5" x14ac:dyDescent="0.25">
      <c r="B17" s="1" t="s">
        <v>10</v>
      </c>
      <c r="C17" s="15">
        <f>SUM(C15:C16)</f>
        <v>10500000</v>
      </c>
      <c r="D17" s="15">
        <f>SUM(D15:D16)</f>
        <v>0</v>
      </c>
      <c r="E17" s="15">
        <f t="shared" si="1"/>
        <v>10500000</v>
      </c>
    </row>
    <row r="18" spans="1:5" x14ac:dyDescent="0.25">
      <c r="B18" s="10" t="str">
        <f>_xlfn.IFS(A14="DBE","TOTAL DBE PERCENTAGE",A14="VOSB","TOTAL VOSB PERCENTAGE",A14="N/A","NO DBE/VOSB COMMITMENT",A14="","MAKE SELECTION IN COLUMN A",A14="Select One","MAKE SELECTION IN COLUMN A")</f>
        <v>NO DBE/VOSB COMMITMENT</v>
      </c>
      <c r="C18" s="11" t="str">
        <f>_xlfn.IFS(A14="DBE",SUM(C15:C16)/$C$13,A14="VOSB",SUM(C15:C16)/$C$13,A14="N/A","-")</f>
        <v>-</v>
      </c>
      <c r="D18" s="5"/>
      <c r="E18" s="11" t="str">
        <f>_xlfn.IFS(A14="DBE",SUM(E15:E16)/$E$13,A14="VOSB",SUM(E15:E16)/$E$13,A14="N/A","-")</f>
        <v>-</v>
      </c>
    </row>
    <row r="19" spans="1:5" ht="15" customHeight="1" x14ac:dyDescent="0.25">
      <c r="A19" s="7" t="s">
        <v>41</v>
      </c>
      <c r="B19" s="27" t="s">
        <v>47</v>
      </c>
      <c r="C19" s="37" t="s">
        <v>14</v>
      </c>
      <c r="D19" s="38"/>
      <c r="E19" s="39"/>
    </row>
    <row r="20" spans="1:5" x14ac:dyDescent="0.25">
      <c r="B20" s="4" t="s">
        <v>6</v>
      </c>
      <c r="C20" s="23">
        <v>2000000</v>
      </c>
      <c r="D20" s="23"/>
      <c r="E20" s="15">
        <f>+C20+D20</f>
        <v>2000000</v>
      </c>
    </row>
    <row r="21" spans="1:5" x14ac:dyDescent="0.25">
      <c r="B21" s="4" t="s">
        <v>8</v>
      </c>
      <c r="C21" s="23"/>
      <c r="D21" s="23"/>
      <c r="E21" s="15">
        <f t="shared" ref="E21:E22" si="2">+C21+D21</f>
        <v>0</v>
      </c>
    </row>
    <row r="22" spans="1:5" ht="22.5" x14ac:dyDescent="0.25">
      <c r="B22" s="1" t="s">
        <v>49</v>
      </c>
      <c r="C22" s="15">
        <f>SUM(C20:C21)</f>
        <v>2000000</v>
      </c>
      <c r="D22" s="15">
        <f>SUM(D20:D21)</f>
        <v>0</v>
      </c>
      <c r="E22" s="15">
        <f t="shared" si="2"/>
        <v>2000000</v>
      </c>
    </row>
    <row r="23" spans="1:5" x14ac:dyDescent="0.25">
      <c r="B23" s="10" t="str">
        <f>_xlfn.IFS(A19="DBE","TOTAL DBE PERCENTAGE",A19="VOSB","TOTAL VOSB PERCENTAGE",A19="N/A","NO DBE/VOSB COMMITMENT",A19="","MAKE SELECTION IN COLUMN A",A19="Select One","MAKE SELECTION IN COLUMN A")</f>
        <v>NO DBE/VOSB COMMITMENT</v>
      </c>
      <c r="C23" s="11" t="str">
        <f>_xlfn.IFS(A19="DBE",SUM(C20:C21)/$C$13,A19="VOSB",SUM(C20:C21)/$C$13,A19="N/A","-")</f>
        <v>-</v>
      </c>
      <c r="D23" s="5"/>
      <c r="E23" s="11" t="str">
        <f>_xlfn.IFS(A19="DBE",SUM(E20:E21)/$E$13,A19="VOSB",SUM(E20:E21)/$E$13,A19="N/A","-")</f>
        <v>-</v>
      </c>
    </row>
    <row r="24" spans="1:5" ht="15" customHeight="1" x14ac:dyDescent="0.25">
      <c r="A24" s="7" t="s">
        <v>41</v>
      </c>
      <c r="B24" s="27" t="s">
        <v>48</v>
      </c>
      <c r="C24" s="37" t="s">
        <v>15</v>
      </c>
      <c r="D24" s="38"/>
      <c r="E24" s="39"/>
    </row>
    <row r="25" spans="1:5" x14ac:dyDescent="0.25">
      <c r="B25" s="4" t="s">
        <v>6</v>
      </c>
      <c r="C25" s="23">
        <v>5000000</v>
      </c>
      <c r="D25" s="23"/>
      <c r="E25" s="15">
        <f>+C25+D25</f>
        <v>5000000</v>
      </c>
    </row>
    <row r="26" spans="1:5" x14ac:dyDescent="0.25">
      <c r="B26" s="4" t="s">
        <v>8</v>
      </c>
      <c r="C26" s="23"/>
      <c r="D26" s="23"/>
      <c r="E26" s="15">
        <f t="shared" ref="E26:E27" si="3">+C26+D26</f>
        <v>0</v>
      </c>
    </row>
    <row r="27" spans="1:5" ht="22.5" x14ac:dyDescent="0.25">
      <c r="B27" s="1" t="s">
        <v>50</v>
      </c>
      <c r="C27" s="15">
        <f>SUM(C25:C26)</f>
        <v>5000000</v>
      </c>
      <c r="D27" s="15">
        <f>SUM(D25:D26)</f>
        <v>0</v>
      </c>
      <c r="E27" s="15">
        <f t="shared" si="3"/>
        <v>5000000</v>
      </c>
    </row>
    <row r="28" spans="1:5" ht="15" customHeight="1" x14ac:dyDescent="0.25">
      <c r="B28" s="10" t="str">
        <f>_xlfn.IFS(A24="DBE","TOTAL DBE PERCENTAGE",A24="VOSB","TOTAL VOSB PERCENTAGE",A24="N/A","NO DBE/VOSB COMMITMENT",A24="","MAKE SELECTION IN COLUMN A",A24="Select One","MAKE SELECTION IN COLUMN A")</f>
        <v>NO DBE/VOSB COMMITMENT</v>
      </c>
      <c r="C28" s="11" t="str">
        <f>_xlfn.IFS(A24="DBE",SUM(C25:C26)/$C$13,A24="VOSB",SUM(C25:C26)/$C$13,A24="N/A","-")</f>
        <v>-</v>
      </c>
      <c r="D28" s="5"/>
      <c r="E28" s="11" t="str">
        <f>_xlfn.IFS(A24="DBE",SUM(E25:E26)/$E$13,A24="VOSB",SUM(E25:E26)/$E$13,A24="N/A","-")</f>
        <v>-</v>
      </c>
    </row>
    <row r="29" spans="1:5" ht="15" customHeight="1" x14ac:dyDescent="0.25">
      <c r="A29" s="7" t="s">
        <v>43</v>
      </c>
      <c r="B29" s="27" t="s">
        <v>11</v>
      </c>
      <c r="C29" s="37" t="s">
        <v>18</v>
      </c>
      <c r="D29" s="38"/>
      <c r="E29" s="39"/>
    </row>
    <row r="30" spans="1:5" x14ac:dyDescent="0.25">
      <c r="B30" s="4" t="s">
        <v>6</v>
      </c>
      <c r="C30" s="23">
        <v>2000000</v>
      </c>
      <c r="D30" s="23"/>
      <c r="E30" s="15">
        <f>+C30+D30</f>
        <v>2000000</v>
      </c>
    </row>
    <row r="31" spans="1:5" x14ac:dyDescent="0.25">
      <c r="B31" s="4" t="s">
        <v>7</v>
      </c>
      <c r="C31" s="23"/>
      <c r="D31" s="23"/>
      <c r="E31" s="15">
        <f t="shared" ref="E31:E33" si="4">+C31+D31</f>
        <v>0</v>
      </c>
    </row>
    <row r="32" spans="1:5" x14ac:dyDescent="0.25">
      <c r="B32" s="4" t="s">
        <v>8</v>
      </c>
      <c r="C32" s="23">
        <v>100000</v>
      </c>
      <c r="D32" s="23"/>
      <c r="E32" s="15">
        <f t="shared" si="4"/>
        <v>100000</v>
      </c>
    </row>
    <row r="33" spans="1:5" x14ac:dyDescent="0.25">
      <c r="B33" s="1" t="s">
        <v>12</v>
      </c>
      <c r="C33" s="15">
        <f>SUM(C30:C32)</f>
        <v>2100000</v>
      </c>
      <c r="D33" s="15">
        <f>SUM(D30:D32)</f>
        <v>0</v>
      </c>
      <c r="E33" s="15">
        <f t="shared" si="4"/>
        <v>2100000</v>
      </c>
    </row>
    <row r="34" spans="1:5" x14ac:dyDescent="0.25">
      <c r="B34" s="10" t="str">
        <f>_xlfn.IFS(A29="DBE","TOTAL DBE PERCENTAGE",A29="VOSB","TOTAL VOSB PERCENTAGE",A29="N/A","NO DBE/VOSB COMMITMENT",A29="","MAKE SELECTION IN COLUMN A",A29="Select One","MAKE SELECTION IN COLUMN A")</f>
        <v>TOTAL DBE PERCENTAGE</v>
      </c>
      <c r="C34" s="11">
        <f>_xlfn.IFS(A29="DBE",SUM(C30,C32)/$C$13,A29="VOSB",SUM(C30,C32)/$C$13,A29="N/A","-")</f>
        <v>8.3482409063804414E-2</v>
      </c>
      <c r="D34" s="5"/>
      <c r="E34" s="11">
        <f>_xlfn.IFS(A29="DBE",SUM(E30,E32)/$E$13,A29="VOSB",SUM(E30,E32)/$E$13,A29="N/A","-")</f>
        <v>8.3482409063804414E-2</v>
      </c>
    </row>
    <row r="35" spans="1:5" ht="15" customHeight="1" x14ac:dyDescent="0.25">
      <c r="A35" s="7" t="s">
        <v>41</v>
      </c>
      <c r="B35" s="27" t="s">
        <v>11</v>
      </c>
      <c r="C35" s="37" t="s">
        <v>21</v>
      </c>
      <c r="D35" s="38"/>
      <c r="E35" s="39"/>
    </row>
    <row r="36" spans="1:5" x14ac:dyDescent="0.25">
      <c r="B36" s="4" t="s">
        <v>6</v>
      </c>
      <c r="C36" s="23">
        <v>1000000</v>
      </c>
      <c r="D36" s="23"/>
      <c r="E36" s="15">
        <f>+C36+D36</f>
        <v>1000000</v>
      </c>
    </row>
    <row r="37" spans="1:5" x14ac:dyDescent="0.25">
      <c r="B37" s="4" t="s">
        <v>7</v>
      </c>
      <c r="C37" s="23"/>
      <c r="D37" s="23"/>
      <c r="E37" s="15">
        <f t="shared" ref="E37:E39" si="5">+C37+D37</f>
        <v>0</v>
      </c>
    </row>
    <row r="38" spans="1:5" x14ac:dyDescent="0.25">
      <c r="B38" s="4" t="s">
        <v>8</v>
      </c>
      <c r="C38" s="23"/>
      <c r="D38" s="23"/>
      <c r="E38" s="15">
        <f t="shared" si="5"/>
        <v>0</v>
      </c>
    </row>
    <row r="39" spans="1:5" x14ac:dyDescent="0.25">
      <c r="B39" s="1" t="s">
        <v>12</v>
      </c>
      <c r="C39" s="15">
        <f>SUM(C36:C38)</f>
        <v>1000000</v>
      </c>
      <c r="D39" s="15">
        <f>SUM(D36:D38)</f>
        <v>0</v>
      </c>
      <c r="E39" s="15">
        <f t="shared" si="5"/>
        <v>1000000</v>
      </c>
    </row>
    <row r="40" spans="1:5" x14ac:dyDescent="0.25">
      <c r="B40" s="10" t="str">
        <f>_xlfn.IFS(A35="DBE","TOTAL DBE PERCENTAGE",A35="VOSB","TOTAL VOSB PERCENTAGE",A35="N/A","NO DBE/VOSB COMMITMENT",A35="","MAKE SELECTION IN COLUMN A",A35="Select One","MAKE SELECTION IN COLUMN A")</f>
        <v>NO DBE/VOSB COMMITMENT</v>
      </c>
      <c r="C40" s="11" t="str">
        <f>_xlfn.IFS(A35="DBE",SUM(C36,C38)/$C$13,A35="VOSB",SUM(C36,C38)/$C$13,A35="N/A","-")</f>
        <v>-</v>
      </c>
      <c r="D40" s="5"/>
      <c r="E40" s="11" t="str">
        <f>_xlfn.IFS(A35="DBE",SUM(E36,E38)/$E$13,A35="VOSB",SUM(E36,E38)/$E$13,A35="N/A","-")</f>
        <v>-</v>
      </c>
    </row>
    <row r="41" spans="1:5" ht="15" customHeight="1" x14ac:dyDescent="0.25">
      <c r="A41" s="7" t="s">
        <v>41</v>
      </c>
      <c r="B41" s="27" t="s">
        <v>11</v>
      </c>
      <c r="C41" s="37" t="s">
        <v>22</v>
      </c>
      <c r="D41" s="38"/>
      <c r="E41" s="39"/>
    </row>
    <row r="42" spans="1:5" x14ac:dyDescent="0.25">
      <c r="B42" s="4" t="s">
        <v>6</v>
      </c>
      <c r="C42" s="23">
        <v>3000000</v>
      </c>
      <c r="D42" s="23"/>
      <c r="E42" s="15">
        <f>+C42+D42</f>
        <v>3000000</v>
      </c>
    </row>
    <row r="43" spans="1:5" x14ac:dyDescent="0.25">
      <c r="B43" s="4" t="s">
        <v>7</v>
      </c>
      <c r="C43" s="23">
        <v>1005000</v>
      </c>
      <c r="D43" s="23">
        <v>-10000</v>
      </c>
      <c r="E43" s="15">
        <f t="shared" ref="E43:E45" si="6">+C43+D43</f>
        <v>995000</v>
      </c>
    </row>
    <row r="44" spans="1:5" x14ac:dyDescent="0.25">
      <c r="B44" s="4" t="s">
        <v>8</v>
      </c>
      <c r="C44" s="23">
        <v>150000</v>
      </c>
      <c r="D44" s="23"/>
      <c r="E44" s="15">
        <f t="shared" si="6"/>
        <v>150000</v>
      </c>
    </row>
    <row r="45" spans="1:5" x14ac:dyDescent="0.25">
      <c r="B45" s="1" t="s">
        <v>12</v>
      </c>
      <c r="C45" s="15">
        <f>SUM(C42:C44)</f>
        <v>4155000</v>
      </c>
      <c r="D45" s="15">
        <f>SUM(D42:D44)</f>
        <v>-10000</v>
      </c>
      <c r="E45" s="15">
        <f t="shared" si="6"/>
        <v>4145000</v>
      </c>
    </row>
    <row r="46" spans="1:5" ht="15" customHeight="1" x14ac:dyDescent="0.25">
      <c r="B46" s="10" t="str">
        <f>_xlfn.IFS(A41="DBE","TOTAL DBE PERCENTAGE",A41="VOSB","TOTAL VOSB PERCENTAGE",A41="N/A","NO DBE/VOSB COMMITMENT",A41="","MAKE SELECTION IN COLUMN A",A41="Select One","MAKE SELECTION IN COLUMN A")</f>
        <v>NO DBE/VOSB COMMITMENT</v>
      </c>
      <c r="C46" s="11" t="str">
        <f>_xlfn.IFS(A41="DBE",SUM(C42,C44)/$C$13,A41="VOSB",SUM(C42,C44)/$C$13,A41="N/A","-")</f>
        <v>-</v>
      </c>
      <c r="D46" s="5"/>
      <c r="E46" s="11" t="str">
        <f>_xlfn.IFS(A41="DBE",SUM(E42,E44)/$E$13,A41="VOSB",SUM(E42,E44)/$E$13,A41="N/A","-")</f>
        <v>-</v>
      </c>
    </row>
    <row r="47" spans="1:5" ht="15" customHeight="1" x14ac:dyDescent="0.25">
      <c r="A47" s="7" t="s">
        <v>41</v>
      </c>
      <c r="B47" s="27" t="s">
        <v>11</v>
      </c>
      <c r="C47" s="37" t="s">
        <v>31</v>
      </c>
      <c r="D47" s="38"/>
      <c r="E47" s="39"/>
    </row>
    <row r="48" spans="1:5" x14ac:dyDescent="0.25">
      <c r="B48" s="4" t="s">
        <v>6</v>
      </c>
      <c r="C48" s="23">
        <v>1000000</v>
      </c>
      <c r="D48" s="23"/>
      <c r="E48" s="15">
        <f>+C48+D48</f>
        <v>1000000</v>
      </c>
    </row>
    <row r="49" spans="1:5" x14ac:dyDescent="0.25">
      <c r="B49" s="4" t="s">
        <v>7</v>
      </c>
      <c r="C49" s="23"/>
      <c r="D49" s="23"/>
      <c r="E49" s="15">
        <f t="shared" ref="E49:E51" si="7">+C49+D49</f>
        <v>0</v>
      </c>
    </row>
    <row r="50" spans="1:5" x14ac:dyDescent="0.25">
      <c r="B50" s="4" t="s">
        <v>8</v>
      </c>
      <c r="C50" s="23">
        <v>5000</v>
      </c>
      <c r="D50" s="23">
        <v>-10000</v>
      </c>
      <c r="E50" s="15">
        <f t="shared" si="7"/>
        <v>-5000</v>
      </c>
    </row>
    <row r="51" spans="1:5" ht="15" customHeight="1" x14ac:dyDescent="0.25">
      <c r="B51" s="1" t="s">
        <v>12</v>
      </c>
      <c r="C51" s="15">
        <f>SUM(C48:C50)</f>
        <v>1005000</v>
      </c>
      <c r="D51" s="15">
        <f>SUM(D48:D50)</f>
        <v>-10000</v>
      </c>
      <c r="E51" s="15">
        <f t="shared" si="7"/>
        <v>995000</v>
      </c>
    </row>
    <row r="52" spans="1:5" x14ac:dyDescent="0.25">
      <c r="B52" s="10" t="str">
        <f>_xlfn.IFS(A47="DBE","TOTAL DBE PERCENTAGE",A47="VOSB","TOTAL VOSB PERCENTAGE",A47="N/A","NO DBE/VOSB COMMITMENT",A47="","MAKE SELECTION IN COLUMN A",A47="Select One","MAKE SELECTION IN COLUMN A")</f>
        <v>NO DBE/VOSB COMMITMENT</v>
      </c>
      <c r="C52" s="11" t="str">
        <f>_xlfn.IFS(A47="DBE",SUM(C48,C50)/$C$13,A47="VOSB",SUM(C48,C50)/$C$13,A47="N/A","-")</f>
        <v>-</v>
      </c>
      <c r="D52" s="5"/>
      <c r="E52" s="11" t="str">
        <f>_xlfn.IFS(A47="DBE",SUM(E48,E50)/$E$13,A47="VOSB",SUM(E48,E50)/$E$13,A47="N/A","-")</f>
        <v>-</v>
      </c>
    </row>
    <row r="53" spans="1:5" ht="15" customHeight="1" x14ac:dyDescent="0.25">
      <c r="A53" s="7" t="s">
        <v>42</v>
      </c>
      <c r="B53" s="27" t="s">
        <v>11</v>
      </c>
      <c r="C53" s="37" t="s">
        <v>19</v>
      </c>
      <c r="D53" s="38"/>
      <c r="E53" s="39"/>
    </row>
    <row r="54" spans="1:5" x14ac:dyDescent="0.25">
      <c r="B54" s="4" t="s">
        <v>6</v>
      </c>
      <c r="C54" s="23">
        <v>100000</v>
      </c>
      <c r="D54" s="23"/>
      <c r="E54" s="15">
        <f>+C54+D54</f>
        <v>100000</v>
      </c>
    </row>
    <row r="55" spans="1:5" x14ac:dyDescent="0.25">
      <c r="B55" s="4" t="s">
        <v>7</v>
      </c>
      <c r="C55" s="23"/>
      <c r="D55" s="23"/>
      <c r="E55" s="15">
        <f t="shared" ref="E55:E57" si="8">+C55+D55</f>
        <v>0</v>
      </c>
    </row>
    <row r="56" spans="1:5" ht="15" customHeight="1" x14ac:dyDescent="0.25">
      <c r="B56" s="4" t="s">
        <v>8</v>
      </c>
      <c r="C56" s="23"/>
      <c r="D56" s="23">
        <v>10000</v>
      </c>
      <c r="E56" s="15">
        <f t="shared" si="8"/>
        <v>10000</v>
      </c>
    </row>
    <row r="57" spans="1:5" x14ac:dyDescent="0.25">
      <c r="B57" s="1" t="s">
        <v>12</v>
      </c>
      <c r="C57" s="15">
        <f>SUM(C54:C56)</f>
        <v>100000</v>
      </c>
      <c r="D57" s="15">
        <f>SUM(D54:D56)</f>
        <v>10000</v>
      </c>
      <c r="E57" s="15">
        <f t="shared" si="8"/>
        <v>110000</v>
      </c>
    </row>
    <row r="58" spans="1:5" x14ac:dyDescent="0.25">
      <c r="B58" s="10" t="str">
        <f>_xlfn.IFS(A53="DBE","TOTAL DBE PERCENTAGE",A53="VOSB","TOTAL VOSB PERCENTAGE",A53="N/A","NO DBE/VOSB COMMITMENT",A53="","MAKE SELECTION IN COLUMN A",A53="Select One","MAKE SELECTION IN COLUMN A")</f>
        <v>TOTAL VOSB PERCENTAGE</v>
      </c>
      <c r="C58" s="11">
        <f>_xlfn.IFS(A53="DBE",SUM(C54,C56)/$C$13,A53="VOSB",SUM(C54,C56)/$C$13,A53="N/A","-")</f>
        <v>3.9753528125621145E-3</v>
      </c>
      <c r="D58" s="5"/>
      <c r="E58" s="11">
        <f>_xlfn.IFS(A53="DBE",SUM(E54,E56)/$E$13,A53="VOSB",SUM(E54,E56)/$E$13,A53="N/A","-")</f>
        <v>4.3728880938183265E-3</v>
      </c>
    </row>
    <row r="59" spans="1:5" ht="15" customHeight="1" x14ac:dyDescent="0.25">
      <c r="A59" s="7" t="s">
        <v>41</v>
      </c>
      <c r="B59" s="27" t="s">
        <v>11</v>
      </c>
      <c r="C59" s="37" t="s">
        <v>17</v>
      </c>
      <c r="D59" s="38"/>
      <c r="E59" s="39"/>
    </row>
    <row r="60" spans="1:5" x14ac:dyDescent="0.25">
      <c r="B60" s="4" t="s">
        <v>6</v>
      </c>
      <c r="C60" s="23">
        <v>100000</v>
      </c>
      <c r="D60" s="23"/>
      <c r="E60" s="15">
        <f>+C60+D60</f>
        <v>100000</v>
      </c>
    </row>
    <row r="61" spans="1:5" ht="15" customHeight="1" x14ac:dyDescent="0.25">
      <c r="B61" s="4" t="s">
        <v>7</v>
      </c>
      <c r="C61" s="23"/>
      <c r="D61" s="23"/>
      <c r="E61" s="15">
        <f t="shared" ref="E61:E63" si="9">+C61+D61</f>
        <v>0</v>
      </c>
    </row>
    <row r="62" spans="1:5" x14ac:dyDescent="0.25">
      <c r="B62" s="4" t="s">
        <v>8</v>
      </c>
      <c r="C62" s="23"/>
      <c r="D62" s="23"/>
      <c r="E62" s="15">
        <f t="shared" si="9"/>
        <v>0</v>
      </c>
    </row>
    <row r="63" spans="1:5" x14ac:dyDescent="0.25">
      <c r="B63" s="1" t="s">
        <v>12</v>
      </c>
      <c r="C63" s="15">
        <f>SUM(C60:C62)</f>
        <v>100000</v>
      </c>
      <c r="D63" s="15">
        <f>SUM(D60:D62)</f>
        <v>0</v>
      </c>
      <c r="E63" s="15">
        <f t="shared" si="9"/>
        <v>100000</v>
      </c>
    </row>
    <row r="64" spans="1:5" x14ac:dyDescent="0.25">
      <c r="B64" s="10" t="str">
        <f>_xlfn.IFS(A59="DBE","TOTAL DBE PERCENTAGE",A59="VOSB","TOTAL VOSB PERCENTAGE",A59="N/A","NO DBE/VOSB COMMITMENT",A59="","MAKE SELECTION IN COLUMN A",A59="Select One","MAKE SELECTION IN COLUMN A")</f>
        <v>NO DBE/VOSB COMMITMENT</v>
      </c>
      <c r="C64" s="11" t="str">
        <f>_xlfn.IFS(A59="DBE",SUM(C60,C62)/$C$13,A59="VOSB",SUM(C60,C62)/$C$13,A59="N/A","-")</f>
        <v>-</v>
      </c>
      <c r="D64" s="5"/>
      <c r="E64" s="11" t="str">
        <f>_xlfn.IFS(A59="DBE",SUM(E60,E62)/$E$13,A59="VOSB",SUM(E60,E62)/$E$13,A59="N/A","-")</f>
        <v>-</v>
      </c>
    </row>
    <row r="65" spans="1:5" ht="15" customHeight="1" x14ac:dyDescent="0.25">
      <c r="A65" s="7" t="s">
        <v>41</v>
      </c>
      <c r="B65" s="27" t="s">
        <v>11</v>
      </c>
      <c r="C65" s="37" t="s">
        <v>20</v>
      </c>
      <c r="D65" s="38"/>
      <c r="E65" s="39"/>
    </row>
    <row r="66" spans="1:5" ht="15" customHeight="1" x14ac:dyDescent="0.25">
      <c r="B66" s="4" t="s">
        <v>6</v>
      </c>
      <c r="C66" s="23">
        <v>100000</v>
      </c>
      <c r="D66" s="23"/>
      <c r="E66" s="15">
        <f>+C66+D66</f>
        <v>100000</v>
      </c>
    </row>
    <row r="67" spans="1:5" x14ac:dyDescent="0.25">
      <c r="B67" s="4" t="s">
        <v>7</v>
      </c>
      <c r="C67" s="23"/>
      <c r="D67" s="23"/>
      <c r="E67" s="15">
        <f t="shared" ref="E67:E69" si="10">+C67+D67</f>
        <v>0</v>
      </c>
    </row>
    <row r="68" spans="1:5" x14ac:dyDescent="0.25">
      <c r="B68" s="4" t="s">
        <v>8</v>
      </c>
      <c r="C68" s="23"/>
      <c r="D68" s="23"/>
      <c r="E68" s="15">
        <f t="shared" si="10"/>
        <v>0</v>
      </c>
    </row>
    <row r="69" spans="1:5" x14ac:dyDescent="0.25">
      <c r="B69" s="1" t="s">
        <v>12</v>
      </c>
      <c r="C69" s="15">
        <f>SUM(C66:C68)</f>
        <v>100000</v>
      </c>
      <c r="D69" s="15">
        <f>SUM(D66:D68)</f>
        <v>0</v>
      </c>
      <c r="E69" s="15">
        <f t="shared" si="10"/>
        <v>100000</v>
      </c>
    </row>
    <row r="70" spans="1:5" x14ac:dyDescent="0.25">
      <c r="B70" s="10" t="str">
        <f>_xlfn.IFS(A65="DBE","TOTAL DBE PERCENTAGE",A65="VOSB","TOTAL VOSB PERCENTAGE",A65="N/A","NO DBE/VOSB COMMITMENT",A65="","MAKE SELECTION IN COLUMN A",A65="Select One","MAKE SELECTION IN COLUMN A")</f>
        <v>NO DBE/VOSB COMMITMENT</v>
      </c>
      <c r="C70" s="11" t="str">
        <f>_xlfn.IFS(A65="DBE",SUM(C66,C68)/$C$13,A65="VOSB",SUM(C66,C68)/$C$13,A65="N/A","-")</f>
        <v>-</v>
      </c>
      <c r="D70" s="5"/>
      <c r="E70" s="11" t="str">
        <f>_xlfn.IFS(A65="DBE",SUM(E66,E68)/$E$13,A65="VOSB",SUM(E66,E68)/$E$13,A65="N/A","-")</f>
        <v>-</v>
      </c>
    </row>
    <row r="71" spans="1:5" ht="15" customHeight="1" x14ac:dyDescent="0.25">
      <c r="A71" s="7" t="s">
        <v>41</v>
      </c>
      <c r="B71" s="27" t="s">
        <v>11</v>
      </c>
      <c r="C71" s="37" t="s">
        <v>16</v>
      </c>
      <c r="D71" s="38"/>
      <c r="E71" s="39"/>
    </row>
    <row r="72" spans="1:5" x14ac:dyDescent="0.25">
      <c r="B72" s="4" t="s">
        <v>6</v>
      </c>
      <c r="C72" s="23">
        <v>100000</v>
      </c>
      <c r="D72" s="23"/>
      <c r="E72" s="15">
        <f>+C72+D72</f>
        <v>100000</v>
      </c>
    </row>
    <row r="73" spans="1:5" x14ac:dyDescent="0.25">
      <c r="B73" s="4" t="s">
        <v>7</v>
      </c>
      <c r="C73" s="23"/>
      <c r="D73" s="23"/>
      <c r="E73" s="15">
        <f t="shared" ref="E73:E75" si="11">+C73+D73</f>
        <v>0</v>
      </c>
    </row>
    <row r="74" spans="1:5" x14ac:dyDescent="0.25">
      <c r="B74" s="4" t="s">
        <v>8</v>
      </c>
      <c r="C74" s="23"/>
      <c r="D74" s="23"/>
      <c r="E74" s="15">
        <f t="shared" si="11"/>
        <v>0</v>
      </c>
    </row>
    <row r="75" spans="1:5" x14ac:dyDescent="0.25">
      <c r="B75" s="1" t="s">
        <v>12</v>
      </c>
      <c r="C75" s="15">
        <f>SUM(C72:C74)</f>
        <v>100000</v>
      </c>
      <c r="D75" s="15">
        <f>SUM(D72:D74)</f>
        <v>0</v>
      </c>
      <c r="E75" s="15">
        <f t="shared" si="11"/>
        <v>100000</v>
      </c>
    </row>
    <row r="76" spans="1:5" x14ac:dyDescent="0.25">
      <c r="B76" s="10" t="str">
        <f>_xlfn.IFS(A71="DBE","TOTAL DBE PERCENTAGE",A71="VOSB","TOTAL VOSB PERCENTAGE",A71="N/A","NO DBE/VOSB COMMITMENT",A71="","MAKE SELECTION IN COLUMN A",A71="Select One","MAKE SELECTION IN COLUMN A")</f>
        <v>NO DBE/VOSB COMMITMENT</v>
      </c>
      <c r="C76" s="11" t="str">
        <f>_xlfn.IFS(A71="DBE",SUM(C72,C74)/$C$13,A71="VOSB",SUM(C72,C74)/$C$13,A71="N/A","-")</f>
        <v>-</v>
      </c>
      <c r="D76" s="5"/>
      <c r="E76" s="11" t="str">
        <f>_xlfn.IFS(A71="DBE",SUM(E72,E74)/$E$13,A71="VOSB",SUM(E72,E74)/$E$13,A71="N/A","-")</f>
        <v>-</v>
      </c>
    </row>
    <row r="77" spans="1:5" ht="15" customHeight="1" x14ac:dyDescent="0.25">
      <c r="A77" s="7" t="s">
        <v>52</v>
      </c>
      <c r="B77" s="27" t="s">
        <v>11</v>
      </c>
      <c r="C77" s="37" t="s">
        <v>36</v>
      </c>
      <c r="D77" s="38"/>
      <c r="E77" s="39"/>
    </row>
    <row r="78" spans="1:5" x14ac:dyDescent="0.25">
      <c r="B78" s="4" t="s">
        <v>6</v>
      </c>
      <c r="C78" s="23"/>
      <c r="D78" s="23"/>
      <c r="E78" s="15">
        <f>+C78+D78</f>
        <v>0</v>
      </c>
    </row>
    <row r="79" spans="1:5" x14ac:dyDescent="0.25">
      <c r="B79" s="4" t="s">
        <v>7</v>
      </c>
      <c r="C79" s="23"/>
      <c r="D79" s="23"/>
      <c r="E79" s="15">
        <f t="shared" ref="E79:E81" si="12">+C79+D79</f>
        <v>0</v>
      </c>
    </row>
    <row r="80" spans="1:5" x14ac:dyDescent="0.25">
      <c r="B80" s="4" t="s">
        <v>8</v>
      </c>
      <c r="C80" s="23"/>
      <c r="D80" s="23"/>
      <c r="E80" s="15">
        <f t="shared" si="12"/>
        <v>0</v>
      </c>
    </row>
    <row r="81" spans="1:5" x14ac:dyDescent="0.25">
      <c r="B81" s="1" t="s">
        <v>12</v>
      </c>
      <c r="C81" s="15">
        <f>SUM(C78:C80)</f>
        <v>0</v>
      </c>
      <c r="D81" s="15">
        <f>SUM(D78:D80)</f>
        <v>0</v>
      </c>
      <c r="E81" s="15">
        <f t="shared" si="12"/>
        <v>0</v>
      </c>
    </row>
    <row r="82" spans="1:5" ht="15" customHeight="1" x14ac:dyDescent="0.25">
      <c r="B82" s="10" t="str">
        <f>_xlfn.IFS(A77="DBE","TOTAL DBE PERCENTAGE",A77="VOSB","TOTAL VOSB PERCENTAGE",A77="N/A","NO DBE/VOSB COMMITMENT",A77="","MAKE SELECTION IN COLUMN A",A77="Select One","MAKE SELECTION IN COLUMN A")</f>
        <v>MAKE SELECTION IN COLUMN A</v>
      </c>
      <c r="C82" s="11" t="e">
        <f>_xlfn.IFS(A77="DBE",SUM(C78,C80)/$C$13,A77="VOSB",SUM(C78,C80)/$C$13,A77="N/A","-")</f>
        <v>#N/A</v>
      </c>
      <c r="D82" s="5"/>
      <c r="E82" s="11" t="e">
        <f>_xlfn.IFS(A77="DBE",SUM(E78,E80)/$E$13,A77="VOSB",SUM(E78,E80)/$E$13,A77="N/A","-")</f>
        <v>#N/A</v>
      </c>
    </row>
    <row r="83" spans="1:5" ht="15" customHeight="1" x14ac:dyDescent="0.25">
      <c r="A83" s="7" t="s">
        <v>52</v>
      </c>
      <c r="B83" s="27" t="s">
        <v>11</v>
      </c>
      <c r="C83" s="37" t="s">
        <v>36</v>
      </c>
      <c r="D83" s="38"/>
      <c r="E83" s="39"/>
    </row>
    <row r="84" spans="1:5" x14ac:dyDescent="0.25">
      <c r="B84" s="4" t="s">
        <v>6</v>
      </c>
      <c r="C84" s="23"/>
      <c r="D84" s="23"/>
      <c r="E84" s="15">
        <f>+C84+D84</f>
        <v>0</v>
      </c>
    </row>
    <row r="85" spans="1:5" x14ac:dyDescent="0.25">
      <c r="B85" s="4" t="s">
        <v>7</v>
      </c>
      <c r="C85" s="23"/>
      <c r="D85" s="23"/>
      <c r="E85" s="15">
        <f t="shared" ref="E85:E87" si="13">+C85+D85</f>
        <v>0</v>
      </c>
    </row>
    <row r="86" spans="1:5" x14ac:dyDescent="0.25">
      <c r="B86" s="4" t="s">
        <v>8</v>
      </c>
      <c r="C86" s="23"/>
      <c r="D86" s="23"/>
      <c r="E86" s="15">
        <f t="shared" si="13"/>
        <v>0</v>
      </c>
    </row>
    <row r="87" spans="1:5" ht="15" customHeight="1" x14ac:dyDescent="0.25">
      <c r="B87" s="1" t="s">
        <v>12</v>
      </c>
      <c r="C87" s="15">
        <f>SUM(C84:C86)</f>
        <v>0</v>
      </c>
      <c r="D87" s="15">
        <f>SUM(D84:D86)</f>
        <v>0</v>
      </c>
      <c r="E87" s="15">
        <f t="shared" si="13"/>
        <v>0</v>
      </c>
    </row>
    <row r="88" spans="1:5" x14ac:dyDescent="0.25">
      <c r="B88" s="10" t="str">
        <f>_xlfn.IFS(A83="DBE","TOTAL DBE PERCENTAGE",A83="VOSB","TOTAL VOSB PERCENTAGE",A83="N/A","NO DBE/VOSB COMMITMENT",A83="","MAKE SELECTION IN COLUMN A",A83="Select One","MAKE SELECTION IN COLUMN A")</f>
        <v>MAKE SELECTION IN COLUMN A</v>
      </c>
      <c r="C88" s="11" t="e">
        <f>_xlfn.IFS(A83="DBE",SUM(C84,C86)/$C$13,A83="VOSB",SUM(C84,C86)/$C$13,A83="N/A","-")</f>
        <v>#N/A</v>
      </c>
      <c r="D88" s="5"/>
      <c r="E88" s="11" t="e">
        <f>_xlfn.IFS(A83="DBE",SUM(E84,E86)/$E$13,A83="VOSB",SUM(E84,E86)/$E$13,A83="N/A","-")</f>
        <v>#N/A</v>
      </c>
    </row>
    <row r="89" spans="1:5" ht="15" customHeight="1" x14ac:dyDescent="0.25">
      <c r="A89" s="7" t="s">
        <v>52</v>
      </c>
      <c r="B89" s="27" t="s">
        <v>11</v>
      </c>
      <c r="C89" s="37" t="s">
        <v>36</v>
      </c>
      <c r="D89" s="38"/>
      <c r="E89" s="39"/>
    </row>
    <row r="90" spans="1:5" x14ac:dyDescent="0.25">
      <c r="B90" s="4" t="s">
        <v>6</v>
      </c>
      <c r="C90" s="23"/>
      <c r="D90" s="23"/>
      <c r="E90" s="15">
        <f>+C90+D90</f>
        <v>0</v>
      </c>
    </row>
    <row r="91" spans="1:5" x14ac:dyDescent="0.25">
      <c r="B91" s="4" t="s">
        <v>7</v>
      </c>
      <c r="C91" s="23"/>
      <c r="D91" s="23"/>
      <c r="E91" s="15">
        <f t="shared" ref="E91:E93" si="14">+C91+D91</f>
        <v>0</v>
      </c>
    </row>
    <row r="92" spans="1:5" ht="15" customHeight="1" x14ac:dyDescent="0.25">
      <c r="B92" s="4" t="s">
        <v>8</v>
      </c>
      <c r="C92" s="23"/>
      <c r="D92" s="23"/>
      <c r="E92" s="15">
        <f t="shared" si="14"/>
        <v>0</v>
      </c>
    </row>
    <row r="93" spans="1:5" x14ac:dyDescent="0.25">
      <c r="B93" s="1" t="s">
        <v>12</v>
      </c>
      <c r="C93" s="15">
        <f>SUM(C90:C92)</f>
        <v>0</v>
      </c>
      <c r="D93" s="15">
        <f>SUM(D90:D92)</f>
        <v>0</v>
      </c>
      <c r="E93" s="15">
        <f t="shared" si="14"/>
        <v>0</v>
      </c>
    </row>
    <row r="94" spans="1:5" x14ac:dyDescent="0.25">
      <c r="B94" s="10" t="str">
        <f>_xlfn.IFS(A89="DBE","TOTAL DBE PERCENTAGE",A89="VOSB","TOTAL VOSB PERCENTAGE",A89="N/A","NO DBE/VOSB COMMITMENT",A89="","MAKE SELECTION IN COLUMN A",A89="Select One","MAKE SELECTION IN COLUMN A")</f>
        <v>MAKE SELECTION IN COLUMN A</v>
      </c>
      <c r="C94" s="11" t="e">
        <f>_xlfn.IFS(A89="DBE",SUM(C90,C92)/$C$13,A89="VOSB",SUM(C90,C92)/$C$13,A89="N/A","-")</f>
        <v>#N/A</v>
      </c>
      <c r="D94" s="5"/>
      <c r="E94" s="11" t="e">
        <f>_xlfn.IFS(A89="DBE",SUM(E90,E92)/$E$13,A89="VOSB",SUM(E90,E92)/$E$13,A89="N/A","-")</f>
        <v>#N/A</v>
      </c>
    </row>
    <row r="95" spans="1:5" ht="15" customHeight="1" x14ac:dyDescent="0.25">
      <c r="A95" s="7" t="s">
        <v>52</v>
      </c>
      <c r="B95" s="27" t="s">
        <v>11</v>
      </c>
      <c r="C95" s="37" t="s">
        <v>36</v>
      </c>
      <c r="D95" s="38"/>
      <c r="E95" s="39"/>
    </row>
    <row r="96" spans="1:5" x14ac:dyDescent="0.25">
      <c r="B96" s="4" t="s">
        <v>6</v>
      </c>
      <c r="C96" s="23"/>
      <c r="D96" s="23"/>
      <c r="E96" s="15">
        <f>+C96+D96</f>
        <v>0</v>
      </c>
    </row>
    <row r="97" spans="1:5" ht="15" customHeight="1" x14ac:dyDescent="0.25">
      <c r="B97" s="4" t="s">
        <v>7</v>
      </c>
      <c r="C97" s="23"/>
      <c r="D97" s="23"/>
      <c r="E97" s="15">
        <f t="shared" ref="E97:E99" si="15">+C97+D97</f>
        <v>0</v>
      </c>
    </row>
    <row r="98" spans="1:5" x14ac:dyDescent="0.25">
      <c r="B98" s="4" t="s">
        <v>8</v>
      </c>
      <c r="C98" s="23"/>
      <c r="D98" s="23"/>
      <c r="E98" s="15">
        <f t="shared" si="15"/>
        <v>0</v>
      </c>
    </row>
    <row r="99" spans="1:5" x14ac:dyDescent="0.25">
      <c r="B99" s="1" t="s">
        <v>12</v>
      </c>
      <c r="C99" s="15">
        <f>SUM(C96:C98)</f>
        <v>0</v>
      </c>
      <c r="D99" s="15">
        <f>SUM(D96:D98)</f>
        <v>0</v>
      </c>
      <c r="E99" s="15">
        <f t="shared" si="15"/>
        <v>0</v>
      </c>
    </row>
    <row r="100" spans="1:5" x14ac:dyDescent="0.25">
      <c r="B100" s="10" t="str">
        <f>_xlfn.IFS(A95="DBE","TOTAL DBE PERCENTAGE",A95="VOSB","TOTAL VOSB PERCENTAGE",A95="N/A","NO DBE/VOSB COMMITMENT",A95="","MAKE SELECTION IN COLUMN A",A95="Select One","MAKE SELECTION IN COLUMN A")</f>
        <v>MAKE SELECTION IN COLUMN A</v>
      </c>
      <c r="C100" s="11" t="e">
        <f>_xlfn.IFS(A95="DBE",SUM(C96,C98)/$C$13,A95="VOSB",SUM(C96,C98)/$C$13,A95="N/A","-")</f>
        <v>#N/A</v>
      </c>
      <c r="D100" s="5"/>
      <c r="E100" s="11" t="e">
        <f>_xlfn.IFS(A95="DBE",SUM(E96,E98)/$E$13,A95="VOSB",SUM(E96,E98)/$E$13,A95="N/A","-")</f>
        <v>#N/A</v>
      </c>
    </row>
    <row r="101" spans="1:5" ht="15" customHeight="1" x14ac:dyDescent="0.25">
      <c r="A101" s="7" t="s">
        <v>52</v>
      </c>
      <c r="B101" s="27" t="s">
        <v>11</v>
      </c>
      <c r="C101" s="37" t="s">
        <v>36</v>
      </c>
      <c r="D101" s="38"/>
      <c r="E101" s="39"/>
    </row>
    <row r="102" spans="1:5" ht="15" customHeight="1" x14ac:dyDescent="0.25">
      <c r="B102" s="4" t="s">
        <v>6</v>
      </c>
      <c r="C102" s="23"/>
      <c r="D102" s="23"/>
      <c r="E102" s="15">
        <f>+C102+D102</f>
        <v>0</v>
      </c>
    </row>
    <row r="103" spans="1:5" x14ac:dyDescent="0.25">
      <c r="B103" s="4" t="s">
        <v>7</v>
      </c>
      <c r="C103" s="23"/>
      <c r="D103" s="23"/>
      <c r="E103" s="15">
        <f t="shared" ref="E103:E105" si="16">+C103+D103</f>
        <v>0</v>
      </c>
    </row>
    <row r="104" spans="1:5" x14ac:dyDescent="0.25">
      <c r="B104" s="4" t="s">
        <v>8</v>
      </c>
      <c r="C104" s="23"/>
      <c r="D104" s="23"/>
      <c r="E104" s="15">
        <f t="shared" si="16"/>
        <v>0</v>
      </c>
    </row>
    <row r="105" spans="1:5" x14ac:dyDescent="0.25">
      <c r="B105" s="1" t="s">
        <v>12</v>
      </c>
      <c r="C105" s="15">
        <f>SUM(C102:C104)</f>
        <v>0</v>
      </c>
      <c r="D105" s="15">
        <f>SUM(D102:D104)</f>
        <v>0</v>
      </c>
      <c r="E105" s="15">
        <f t="shared" si="16"/>
        <v>0</v>
      </c>
    </row>
    <row r="106" spans="1:5" x14ac:dyDescent="0.25">
      <c r="B106" s="10" t="str">
        <f>_xlfn.IFS(A101="DBE","TOTAL DBE PERCENTAGE",A101="VOSB","TOTAL VOSB PERCENTAGE",A101="N/A","NO DBE/VOSB COMMITMENT",A101="","MAKE SELECTION IN COLUMN A",A101="Select One","MAKE SELECTION IN COLUMN A")</f>
        <v>MAKE SELECTION IN COLUMN A</v>
      </c>
      <c r="C106" s="11" t="e">
        <f>_xlfn.IFS(A101="DBE",SUM(C102,C104)/$C$13,A101="VOSB",SUM(C102,C104)/$C$13,A101="N/A","-")</f>
        <v>#N/A</v>
      </c>
      <c r="D106" s="5"/>
      <c r="E106" s="11" t="e">
        <f>_xlfn.IFS(A101="DBE",SUM(E102,E104)/$E$13,A101="VOSB",SUM(E102,E104)/$E$13,A101="N/A","-")</f>
        <v>#N/A</v>
      </c>
    </row>
    <row r="107" spans="1:5" ht="15" customHeight="1" x14ac:dyDescent="0.25">
      <c r="A107" s="7" t="s">
        <v>52</v>
      </c>
      <c r="B107" s="27" t="s">
        <v>11</v>
      </c>
      <c r="C107" s="37" t="s">
        <v>36</v>
      </c>
      <c r="D107" s="38"/>
      <c r="E107" s="39"/>
    </row>
    <row r="108" spans="1:5" x14ac:dyDescent="0.25">
      <c r="B108" s="4" t="s">
        <v>6</v>
      </c>
      <c r="C108" s="23"/>
      <c r="D108" s="23"/>
      <c r="E108" s="15">
        <f>+C108+D108</f>
        <v>0</v>
      </c>
    </row>
    <row r="109" spans="1:5" x14ac:dyDescent="0.25">
      <c r="B109" s="4" t="s">
        <v>7</v>
      </c>
      <c r="C109" s="23"/>
      <c r="D109" s="23"/>
      <c r="E109" s="15">
        <f t="shared" ref="E109:E111" si="17">+C109+D109</f>
        <v>0</v>
      </c>
    </row>
    <row r="110" spans="1:5" x14ac:dyDescent="0.25">
      <c r="B110" s="4" t="s">
        <v>8</v>
      </c>
      <c r="C110" s="23"/>
      <c r="D110" s="23"/>
      <c r="E110" s="15">
        <f t="shared" si="17"/>
        <v>0</v>
      </c>
    </row>
    <row r="111" spans="1:5" x14ac:dyDescent="0.25">
      <c r="B111" s="1" t="s">
        <v>12</v>
      </c>
      <c r="C111" s="15">
        <f>SUM(C108:C110)</f>
        <v>0</v>
      </c>
      <c r="D111" s="15">
        <f>SUM(D108:D110)</f>
        <v>0</v>
      </c>
      <c r="E111" s="15">
        <f t="shared" si="17"/>
        <v>0</v>
      </c>
    </row>
    <row r="112" spans="1:5" x14ac:dyDescent="0.25">
      <c r="B112" s="10" t="str">
        <f>_xlfn.IFS(A107="DBE","TOTAL DBE PERCENTAGE",A107="VOSB","TOTAL VOSB PERCENTAGE",A107="N/A","NO DBE/VOSB COMMITMENT",A107="","MAKE SELECTION IN COLUMN A",A107="Select One","MAKE SELECTION IN COLUMN A")</f>
        <v>MAKE SELECTION IN COLUMN A</v>
      </c>
      <c r="C112" s="11" t="e">
        <f>_xlfn.IFS(A107="DBE",SUM(C108,C110)/$C$13,A107="VOSB",SUM(C108,C110)/$C$13,A107="N/A","-")</f>
        <v>#N/A</v>
      </c>
      <c r="D112" s="5"/>
      <c r="E112" s="11" t="e">
        <f>_xlfn.IFS(A107="DBE",SUM(E108,E110)/$E$13,A107="VOSB",SUM(E108,E110)/$E$13,A107="N/A","-")</f>
        <v>#N/A</v>
      </c>
    </row>
    <row r="113" spans="1:5" ht="15" customHeight="1" x14ac:dyDescent="0.25">
      <c r="A113" s="7" t="s">
        <v>52</v>
      </c>
      <c r="B113" s="27" t="s">
        <v>11</v>
      </c>
      <c r="C113" s="37" t="s">
        <v>36</v>
      </c>
      <c r="D113" s="38"/>
      <c r="E113" s="39"/>
    </row>
    <row r="114" spans="1:5" x14ac:dyDescent="0.25">
      <c r="B114" s="4" t="s">
        <v>6</v>
      </c>
      <c r="C114" s="23"/>
      <c r="D114" s="23"/>
      <c r="E114" s="15">
        <f>+C114+D114</f>
        <v>0</v>
      </c>
    </row>
    <row r="115" spans="1:5" x14ac:dyDescent="0.25">
      <c r="B115" s="4" t="s">
        <v>7</v>
      </c>
      <c r="C115" s="23"/>
      <c r="D115" s="23"/>
      <c r="E115" s="15">
        <f t="shared" ref="E115:E117" si="18">+C115+D115</f>
        <v>0</v>
      </c>
    </row>
    <row r="116" spans="1:5" x14ac:dyDescent="0.25">
      <c r="B116" s="4" t="s">
        <v>8</v>
      </c>
      <c r="C116" s="23"/>
      <c r="D116" s="23"/>
      <c r="E116" s="15">
        <f t="shared" si="18"/>
        <v>0</v>
      </c>
    </row>
    <row r="117" spans="1:5" x14ac:dyDescent="0.25">
      <c r="B117" s="1" t="s">
        <v>12</v>
      </c>
      <c r="C117" s="15">
        <f>SUM(C114:C116)</f>
        <v>0</v>
      </c>
      <c r="D117" s="15">
        <f>SUM(D114:D116)</f>
        <v>0</v>
      </c>
      <c r="E117" s="15">
        <f t="shared" si="18"/>
        <v>0</v>
      </c>
    </row>
    <row r="118" spans="1:5" ht="15" customHeight="1" x14ac:dyDescent="0.25">
      <c r="B118" s="10" t="str">
        <f>_xlfn.IFS(A113="DBE","TOTAL DBE PERCENTAGE",A113="VOSB","TOTAL VOSB PERCENTAGE",A113="N/A","NO DBE/VOSB COMMITMENT",A113="","MAKE SELECTION IN COLUMN A",A113="Select One","MAKE SELECTION IN COLUMN A")</f>
        <v>MAKE SELECTION IN COLUMN A</v>
      </c>
      <c r="C118" s="11" t="e">
        <f>_xlfn.IFS(A113="DBE",SUM(C114,C116)/$C$13,A113="VOSB",SUM(C114,C116)/$C$13,A113="N/A","-")</f>
        <v>#N/A</v>
      </c>
      <c r="D118" s="5"/>
      <c r="E118" s="11" t="e">
        <f>_xlfn.IFS(A113="DBE",SUM(E114,E116)/$E$13,A113="VOSB",SUM(E114,E116)/$E$13,A113="N/A","-")</f>
        <v>#N/A</v>
      </c>
    </row>
    <row r="119" spans="1:5" ht="15" customHeight="1" x14ac:dyDescent="0.25">
      <c r="A119" s="7" t="s">
        <v>52</v>
      </c>
      <c r="B119" s="27" t="s">
        <v>11</v>
      </c>
      <c r="C119" s="37" t="s">
        <v>36</v>
      </c>
      <c r="D119" s="38"/>
      <c r="E119" s="39"/>
    </row>
    <row r="120" spans="1:5" x14ac:dyDescent="0.25">
      <c r="B120" s="4" t="s">
        <v>6</v>
      </c>
      <c r="C120" s="23"/>
      <c r="D120" s="23"/>
      <c r="E120" s="15">
        <f>+C120+D120</f>
        <v>0</v>
      </c>
    </row>
    <row r="121" spans="1:5" x14ac:dyDescent="0.25">
      <c r="B121" s="4" t="s">
        <v>7</v>
      </c>
      <c r="C121" s="23"/>
      <c r="D121" s="23"/>
      <c r="E121" s="15">
        <f t="shared" ref="E121:E123" si="19">+C121+D121</f>
        <v>0</v>
      </c>
    </row>
    <row r="122" spans="1:5" x14ac:dyDescent="0.25">
      <c r="B122" s="4" t="s">
        <v>8</v>
      </c>
      <c r="C122" s="23"/>
      <c r="D122" s="23"/>
      <c r="E122" s="15">
        <f t="shared" si="19"/>
        <v>0</v>
      </c>
    </row>
    <row r="123" spans="1:5" ht="15" customHeight="1" x14ac:dyDescent="0.25">
      <c r="B123" s="1" t="s">
        <v>12</v>
      </c>
      <c r="C123" s="15">
        <f>SUM(C120:C122)</f>
        <v>0</v>
      </c>
      <c r="D123" s="15">
        <f>SUM(D120:D122)</f>
        <v>0</v>
      </c>
      <c r="E123" s="15">
        <f t="shared" si="19"/>
        <v>0</v>
      </c>
    </row>
    <row r="124" spans="1:5" x14ac:dyDescent="0.25">
      <c r="B124" s="10" t="str">
        <f>_xlfn.IFS(A119="DBE","TOTAL DBE PERCENTAGE",A119="VOSB","TOTAL VOSB PERCENTAGE",A119="N/A","NO DBE/VOSB COMMITMENT",A119="","MAKE SELECTION IN COLUMN A",A119="Select One","MAKE SELECTION IN COLUMN A")</f>
        <v>MAKE SELECTION IN COLUMN A</v>
      </c>
      <c r="C124" s="11" t="e">
        <f>_xlfn.IFS(A119="DBE",SUM(C120,C122)/$C$13,A119="VOSB",SUM(C120,C122)/$C$13,A119="N/A","-")</f>
        <v>#N/A</v>
      </c>
      <c r="D124" s="5"/>
      <c r="E124" s="11" t="e">
        <f>_xlfn.IFS(A119="DBE",SUM(E120,E122)/$E$13,A119="VOSB",SUM(E120,E122)/$E$13,A119="N/A","-")</f>
        <v>#N/A</v>
      </c>
    </row>
    <row r="125" spans="1:5" ht="15" customHeight="1" x14ac:dyDescent="0.25">
      <c r="A125" s="7" t="s">
        <v>52</v>
      </c>
      <c r="B125" s="27" t="s">
        <v>11</v>
      </c>
      <c r="C125" s="37" t="s">
        <v>36</v>
      </c>
      <c r="D125" s="38"/>
      <c r="E125" s="39"/>
    </row>
    <row r="126" spans="1:5" x14ac:dyDescent="0.25">
      <c r="B126" s="4" t="s">
        <v>6</v>
      </c>
      <c r="C126" s="23"/>
      <c r="D126" s="23"/>
      <c r="E126" s="15">
        <f>+C126+D126</f>
        <v>0</v>
      </c>
    </row>
    <row r="127" spans="1:5" x14ac:dyDescent="0.25">
      <c r="B127" s="4" t="s">
        <v>7</v>
      </c>
      <c r="C127" s="23"/>
      <c r="D127" s="23"/>
      <c r="E127" s="15">
        <f t="shared" ref="E127:E129" si="20">+C127+D127</f>
        <v>0</v>
      </c>
    </row>
    <row r="128" spans="1:5" x14ac:dyDescent="0.25">
      <c r="B128" s="4" t="s">
        <v>8</v>
      </c>
      <c r="C128" s="23"/>
      <c r="D128" s="23"/>
      <c r="E128" s="15">
        <f t="shared" si="20"/>
        <v>0</v>
      </c>
    </row>
    <row r="129" spans="1:5" x14ac:dyDescent="0.25">
      <c r="B129" s="1" t="s">
        <v>12</v>
      </c>
      <c r="C129" s="15">
        <f>SUM(C126:C128)</f>
        <v>0</v>
      </c>
      <c r="D129" s="15">
        <f>SUM(D126:D128)</f>
        <v>0</v>
      </c>
      <c r="E129" s="15">
        <f t="shared" si="20"/>
        <v>0</v>
      </c>
    </row>
    <row r="130" spans="1:5" x14ac:dyDescent="0.25">
      <c r="B130" s="10" t="str">
        <f>_xlfn.IFS(A125="DBE","TOTAL DBE PERCENTAGE",A125="VOSB","TOTAL VOSB PERCENTAGE",A125="N/A","NO DBE/VOSB COMMITMENT",A125="","MAKE SELECTION IN COLUMN A",A125="Select One","MAKE SELECTION IN COLUMN A")</f>
        <v>MAKE SELECTION IN COLUMN A</v>
      </c>
      <c r="C130" s="11" t="e">
        <f>_xlfn.IFS(A125="DBE",SUM(C126,C128)/$C$13,A125="VOSB",SUM(C126,C128)/$C$13,A125="N/A","-")</f>
        <v>#N/A</v>
      </c>
      <c r="D130" s="5"/>
      <c r="E130" s="11" t="e">
        <f>_xlfn.IFS(A125="DBE",SUM(E126,E128)/$E$13,A125="VOSB",SUM(E126,E128)/$E$13,A125="N/A","-")</f>
        <v>#N/A</v>
      </c>
    </row>
    <row r="131" spans="1:5" ht="15" customHeight="1" x14ac:dyDescent="0.25">
      <c r="A131" s="7" t="s">
        <v>52</v>
      </c>
      <c r="B131" s="27" t="s">
        <v>11</v>
      </c>
      <c r="C131" s="37" t="s">
        <v>36</v>
      </c>
      <c r="D131" s="38"/>
      <c r="E131" s="39"/>
    </row>
    <row r="132" spans="1:5" x14ac:dyDescent="0.25">
      <c r="B132" s="4" t="s">
        <v>6</v>
      </c>
      <c r="C132" s="23"/>
      <c r="D132" s="23"/>
      <c r="E132" s="15">
        <f>+C132+D132</f>
        <v>0</v>
      </c>
    </row>
    <row r="133" spans="1:5" x14ac:dyDescent="0.25">
      <c r="B133" s="4" t="s">
        <v>7</v>
      </c>
      <c r="C133" s="23"/>
      <c r="D133" s="23"/>
      <c r="E133" s="15">
        <f t="shared" ref="E133:E135" si="21">+C133+D133</f>
        <v>0</v>
      </c>
    </row>
    <row r="134" spans="1:5" x14ac:dyDescent="0.25">
      <c r="B134" s="4" t="s">
        <v>8</v>
      </c>
      <c r="C134" s="23"/>
      <c r="D134" s="23"/>
      <c r="E134" s="15">
        <f t="shared" si="21"/>
        <v>0</v>
      </c>
    </row>
    <row r="135" spans="1:5" x14ac:dyDescent="0.25">
      <c r="B135" s="1" t="s">
        <v>12</v>
      </c>
      <c r="C135" s="15">
        <f>SUM(C132:C134)</f>
        <v>0</v>
      </c>
      <c r="D135" s="15">
        <f>SUM(D132:D134)</f>
        <v>0</v>
      </c>
      <c r="E135" s="15">
        <f t="shared" si="21"/>
        <v>0</v>
      </c>
    </row>
    <row r="136" spans="1:5" x14ac:dyDescent="0.25">
      <c r="B136" s="10" t="str">
        <f>_xlfn.IFS(A131="DBE","TOTAL DBE PERCENTAGE",A131="VOSB","TOTAL VOSB PERCENTAGE",A131="N/A","NO DBE/VOSB COMMITMENT",A131="","MAKE SELECTION IN COLUMN A",A131="Select One","MAKE SELECTION IN COLUMN A")</f>
        <v>MAKE SELECTION IN COLUMN A</v>
      </c>
      <c r="C136" s="11" t="e">
        <f>_xlfn.IFS(A131="DBE",SUM(C132,C134)/$C$13,A131="VOSB",SUM(C132,C134)/$C$13,A131="N/A","-")</f>
        <v>#N/A</v>
      </c>
      <c r="D136" s="5"/>
      <c r="E136" s="11" t="e">
        <f>_xlfn.IFS(A131="DBE",SUM(E132,E134)/$E$13,A131="VOSB",SUM(E132,E134)/$E$13,A131="N/A","-")</f>
        <v>#N/A</v>
      </c>
    </row>
    <row r="137" spans="1:5" ht="15" customHeight="1" x14ac:dyDescent="0.25">
      <c r="A137" s="7" t="s">
        <v>52</v>
      </c>
      <c r="B137" s="27" t="s">
        <v>11</v>
      </c>
      <c r="C137" s="37" t="s">
        <v>36</v>
      </c>
      <c r="D137" s="38"/>
      <c r="E137" s="39"/>
    </row>
    <row r="138" spans="1:5" x14ac:dyDescent="0.25">
      <c r="B138" s="4" t="s">
        <v>6</v>
      </c>
      <c r="C138" s="23"/>
      <c r="D138" s="23"/>
      <c r="E138" s="15">
        <f>+C138+D138</f>
        <v>0</v>
      </c>
    </row>
    <row r="139" spans="1:5" x14ac:dyDescent="0.25">
      <c r="B139" s="4" t="s">
        <v>7</v>
      </c>
      <c r="C139" s="23"/>
      <c r="D139" s="23"/>
      <c r="E139" s="15">
        <f t="shared" ref="E139:E141" si="22">+C139+D139</f>
        <v>0</v>
      </c>
    </row>
    <row r="140" spans="1:5" x14ac:dyDescent="0.25">
      <c r="B140" s="4" t="s">
        <v>8</v>
      </c>
      <c r="C140" s="23"/>
      <c r="D140" s="23"/>
      <c r="E140" s="15">
        <f t="shared" si="22"/>
        <v>0</v>
      </c>
    </row>
    <row r="141" spans="1:5" x14ac:dyDescent="0.25">
      <c r="B141" s="1" t="s">
        <v>12</v>
      </c>
      <c r="C141" s="15">
        <f>SUM(C138:C140)</f>
        <v>0</v>
      </c>
      <c r="D141" s="15">
        <f>SUM(D138:D140)</f>
        <v>0</v>
      </c>
      <c r="E141" s="15">
        <f t="shared" si="22"/>
        <v>0</v>
      </c>
    </row>
    <row r="142" spans="1:5" x14ac:dyDescent="0.25">
      <c r="B142" s="10" t="str">
        <f>_xlfn.IFS(A137="DBE","TOTAL DBE PERCENTAGE",A137="VOSB","TOTAL VOSB PERCENTAGE",A137="N/A","NO DBE/VOSB COMMITMENT",A137="","MAKE SELECTION IN COLUMN A",A137="Select One","MAKE SELECTION IN COLUMN A")</f>
        <v>MAKE SELECTION IN COLUMN A</v>
      </c>
      <c r="C142" s="11" t="e">
        <f>_xlfn.IFS(A137="DBE",SUM(C138,C140)/$C$13,A137="VOSB",SUM(C138,C140)/$C$13,A137="N/A","-")</f>
        <v>#N/A</v>
      </c>
      <c r="D142" s="5"/>
      <c r="E142" s="11" t="e">
        <f>_xlfn.IFS(A137="DBE",SUM(E138,E140)/$E$13,A137="VOSB",SUM(E138,E140)/$E$13,A137="N/A","-")</f>
        <v>#N/A</v>
      </c>
    </row>
    <row r="143" spans="1:5" ht="15" customHeight="1" x14ac:dyDescent="0.25">
      <c r="A143" s="7" t="s">
        <v>52</v>
      </c>
      <c r="B143" s="27" t="s">
        <v>11</v>
      </c>
      <c r="C143" s="37" t="s">
        <v>36</v>
      </c>
      <c r="D143" s="38"/>
      <c r="E143" s="39"/>
    </row>
    <row r="144" spans="1:5" x14ac:dyDescent="0.25">
      <c r="B144" s="4" t="s">
        <v>6</v>
      </c>
      <c r="C144" s="23"/>
      <c r="D144" s="23"/>
      <c r="E144" s="15">
        <f>+C144+D144</f>
        <v>0</v>
      </c>
    </row>
    <row r="145" spans="2:5" x14ac:dyDescent="0.25">
      <c r="B145" s="4" t="s">
        <v>7</v>
      </c>
      <c r="C145" s="23"/>
      <c r="D145" s="23"/>
      <c r="E145" s="15">
        <f t="shared" ref="E145:E147" si="23">+C145+D145</f>
        <v>0</v>
      </c>
    </row>
    <row r="146" spans="2:5" x14ac:dyDescent="0.25">
      <c r="B146" s="4" t="s">
        <v>8</v>
      </c>
      <c r="C146" s="23"/>
      <c r="D146" s="23"/>
      <c r="E146" s="15">
        <f t="shared" si="23"/>
        <v>0</v>
      </c>
    </row>
    <row r="147" spans="2:5" x14ac:dyDescent="0.25">
      <c r="B147" s="1" t="s">
        <v>12</v>
      </c>
      <c r="C147" s="15">
        <f>SUM(C144:C146)</f>
        <v>0</v>
      </c>
      <c r="D147" s="15">
        <f>SUM(D144:D146)</f>
        <v>0</v>
      </c>
      <c r="E147" s="15">
        <f t="shared" si="23"/>
        <v>0</v>
      </c>
    </row>
    <row r="148" spans="2:5" x14ac:dyDescent="0.25">
      <c r="B148" s="10" t="str">
        <f>_xlfn.IFS(A143="DBE","TOTAL DBE PERCENTAGE",A143="VOSB","TOTAL VOSB PERCENTAGE",A143="N/A","NO DBE/VOSB COMMITMENT",A143="","MAKE SELECTION IN COLUMN A",A143="Select One","MAKE SELECTION IN COLUMN A")</f>
        <v>MAKE SELECTION IN COLUMN A</v>
      </c>
      <c r="C148" s="11" t="e">
        <f>_xlfn.IFS(A143="DBE",SUM(C144,C146)/$C$13,A143="VOSB",SUM(C144,C146)/$C$13,A143="N/A","-")</f>
        <v>#N/A</v>
      </c>
      <c r="D148" s="5"/>
      <c r="E148" s="11" t="e">
        <f>_xlfn.IFS(A143="DBE",SUM(E144,E146)/$E$13,A143="VOSB",SUM(E144,E146)/$E$13,A143="N/A","-")</f>
        <v>#N/A</v>
      </c>
    </row>
  </sheetData>
  <sheetProtection algorithmName="SHA-512" hashValue="Kc6H7+7p6ZuYTFL8yaJdbUnIV+dpvL1RDtYa/nh/w5zWV8ORLAEYDYMyty/VaKOmgI2hWjC2rwUDKM1Onz97CQ==" saltValue="M1MuBMLGa4f9/i1nGi84rA==" spinCount="100000" sheet="1" objects="1" scenarios="1"/>
  <protectedRanges>
    <protectedRange sqref="A7" name="Data_2_1_1"/>
    <protectedRange sqref="A19" name="Data_2_1_3"/>
    <protectedRange sqref="A24" name="Data_2_1_4"/>
    <protectedRange sqref="A29" name="Data_2_1_5"/>
    <protectedRange sqref="A35" name="Data_2_1_6"/>
    <protectedRange sqref="A41" name="Data_2_1_7"/>
    <protectedRange sqref="A47" name="Data_2_1_8"/>
    <protectedRange sqref="A53" name="Data_2_1_9"/>
    <protectedRange sqref="A59" name="Data_2_1_10"/>
    <protectedRange sqref="A65" name="Data_2_1_11"/>
    <protectedRange sqref="A71" name="Data_2_1_12"/>
    <protectedRange sqref="A77" name="Data_2_1_13"/>
    <protectedRange sqref="A83" name="Data_2_1_14"/>
    <protectedRange sqref="A89" name="Data_2_1_15"/>
    <protectedRange sqref="A95" name="Data_2_1_16"/>
    <protectedRange sqref="A101" name="Data_2_1_17"/>
    <protectedRange sqref="A107" name="Data_2_1_18"/>
    <protectedRange sqref="A113" name="Data_2_1_19"/>
    <protectedRange sqref="A119" name="Data_2_1_20"/>
    <protectedRange sqref="A125" name="Data_2_1_21"/>
    <protectedRange sqref="A131" name="Data_2_1_22"/>
    <protectedRange sqref="A137" name="Data_2_1_23"/>
    <protectedRange sqref="A143" name="Data_2_1_24"/>
  </protectedRanges>
  <mergeCells count="26">
    <mergeCell ref="C137:E137"/>
    <mergeCell ref="C143:E143"/>
    <mergeCell ref="C101:E101"/>
    <mergeCell ref="C107:E107"/>
    <mergeCell ref="C113:E113"/>
    <mergeCell ref="C119:E119"/>
    <mergeCell ref="C125:E125"/>
    <mergeCell ref="C131:E131"/>
    <mergeCell ref="C95:E95"/>
    <mergeCell ref="C29:E29"/>
    <mergeCell ref="C35:E35"/>
    <mergeCell ref="C41:E41"/>
    <mergeCell ref="C47:E47"/>
    <mergeCell ref="C53:E53"/>
    <mergeCell ref="C59:E59"/>
    <mergeCell ref="C65:E65"/>
    <mergeCell ref="C71:E71"/>
    <mergeCell ref="C77:E77"/>
    <mergeCell ref="C83:E83"/>
    <mergeCell ref="C89:E89"/>
    <mergeCell ref="C24:E24"/>
    <mergeCell ref="B2:E2"/>
    <mergeCell ref="B4:E4"/>
    <mergeCell ref="C7:E7"/>
    <mergeCell ref="C14:E14"/>
    <mergeCell ref="C19:E19"/>
  </mergeCells>
  <conditionalFormatting sqref="E6 E8:E13 E30:E33 E15:E17">
    <cfRule type="cellIs" dxfId="136" priority="206" operator="lessThan">
      <formula>0</formula>
    </cfRule>
  </conditionalFormatting>
  <conditionalFormatting sqref="E20:E22">
    <cfRule type="cellIs" dxfId="135" priority="201" operator="lessThan">
      <formula>0</formula>
    </cfRule>
  </conditionalFormatting>
  <conditionalFormatting sqref="E25:E27">
    <cfRule type="cellIs" dxfId="134" priority="198" operator="lessThan">
      <formula>0</formula>
    </cfRule>
  </conditionalFormatting>
  <conditionalFormatting sqref="E36:E39">
    <cfRule type="cellIs" dxfId="133" priority="195" operator="lessThan">
      <formula>0</formula>
    </cfRule>
  </conditionalFormatting>
  <conditionalFormatting sqref="E42:E45">
    <cfRule type="cellIs" dxfId="132" priority="192" operator="lessThan">
      <formula>0</formula>
    </cfRule>
  </conditionalFormatting>
  <conditionalFormatting sqref="E48:E51">
    <cfRule type="cellIs" dxfId="131" priority="189" operator="lessThan">
      <formula>0</formula>
    </cfRule>
  </conditionalFormatting>
  <conditionalFormatting sqref="E54:E57">
    <cfRule type="cellIs" dxfId="130" priority="186" operator="lessThan">
      <formula>0</formula>
    </cfRule>
  </conditionalFormatting>
  <conditionalFormatting sqref="E60:E63">
    <cfRule type="cellIs" dxfId="129" priority="183" operator="lessThan">
      <formula>0</formula>
    </cfRule>
  </conditionalFormatting>
  <conditionalFormatting sqref="E66:E69">
    <cfRule type="cellIs" dxfId="128" priority="180" operator="lessThan">
      <formula>0</formula>
    </cfRule>
  </conditionalFormatting>
  <conditionalFormatting sqref="E72:E75">
    <cfRule type="cellIs" dxfId="127" priority="177" operator="lessThan">
      <formula>0</formula>
    </cfRule>
  </conditionalFormatting>
  <conditionalFormatting sqref="E78:E81">
    <cfRule type="cellIs" dxfId="126" priority="174" operator="lessThan">
      <formula>0</formula>
    </cfRule>
  </conditionalFormatting>
  <conditionalFormatting sqref="E84:E87">
    <cfRule type="cellIs" dxfId="125" priority="171" operator="lessThan">
      <formula>0</formula>
    </cfRule>
  </conditionalFormatting>
  <conditionalFormatting sqref="E90:E93">
    <cfRule type="cellIs" dxfId="124" priority="168" operator="lessThan">
      <formula>0</formula>
    </cfRule>
  </conditionalFormatting>
  <conditionalFormatting sqref="E96:E99">
    <cfRule type="cellIs" dxfId="123" priority="165" operator="lessThan">
      <formula>0</formula>
    </cfRule>
  </conditionalFormatting>
  <conditionalFormatting sqref="E102:E105">
    <cfRule type="cellIs" dxfId="122" priority="162" operator="lessThan">
      <formula>0</formula>
    </cfRule>
  </conditionalFormatting>
  <conditionalFormatting sqref="E108:E111">
    <cfRule type="cellIs" dxfId="121" priority="159" operator="lessThan">
      <formula>0</formula>
    </cfRule>
  </conditionalFormatting>
  <conditionalFormatting sqref="E114:E117">
    <cfRule type="cellIs" dxfId="120" priority="156" operator="lessThan">
      <formula>0</formula>
    </cfRule>
  </conditionalFormatting>
  <conditionalFormatting sqref="E120:E123">
    <cfRule type="cellIs" dxfId="119" priority="153" operator="lessThan">
      <formula>0</formula>
    </cfRule>
  </conditionalFormatting>
  <conditionalFormatting sqref="E126:E129">
    <cfRule type="cellIs" dxfId="118" priority="150" operator="lessThan">
      <formula>0</formula>
    </cfRule>
  </conditionalFormatting>
  <conditionalFormatting sqref="E132:E135">
    <cfRule type="cellIs" dxfId="117" priority="147" operator="lessThan">
      <formula>0</formula>
    </cfRule>
  </conditionalFormatting>
  <conditionalFormatting sqref="E138:E141">
    <cfRule type="cellIs" dxfId="116" priority="144" operator="lessThan">
      <formula>0</formula>
    </cfRule>
  </conditionalFormatting>
  <conditionalFormatting sqref="E144:E147">
    <cfRule type="cellIs" dxfId="115" priority="141" operator="lessThan">
      <formula>0</formula>
    </cfRule>
  </conditionalFormatting>
  <conditionalFormatting sqref="C18">
    <cfRule type="cellIs" dxfId="114" priority="138" operator="lessThan">
      <formula>0</formula>
    </cfRule>
  </conditionalFormatting>
  <conditionalFormatting sqref="E18">
    <cfRule type="cellIs" dxfId="113" priority="137" operator="lessThan">
      <formula>0</formula>
    </cfRule>
  </conditionalFormatting>
  <conditionalFormatting sqref="C23">
    <cfRule type="cellIs" dxfId="112" priority="135" operator="lessThan">
      <formula>0</formula>
    </cfRule>
  </conditionalFormatting>
  <conditionalFormatting sqref="E23">
    <cfRule type="cellIs" dxfId="111" priority="134" operator="lessThan">
      <formula>0</formula>
    </cfRule>
  </conditionalFormatting>
  <conditionalFormatting sqref="C28">
    <cfRule type="cellIs" dxfId="110" priority="132" operator="lessThan">
      <formula>0</formula>
    </cfRule>
  </conditionalFormatting>
  <conditionalFormatting sqref="E28">
    <cfRule type="cellIs" dxfId="109" priority="131" operator="lessThan">
      <formula>0</formula>
    </cfRule>
  </conditionalFormatting>
  <conditionalFormatting sqref="C34">
    <cfRule type="cellIs" dxfId="108" priority="129" operator="lessThan">
      <formula>0</formula>
    </cfRule>
  </conditionalFormatting>
  <conditionalFormatting sqref="E34">
    <cfRule type="cellIs" dxfId="107" priority="128" operator="lessThan">
      <formula>0</formula>
    </cfRule>
  </conditionalFormatting>
  <conditionalFormatting sqref="C40">
    <cfRule type="cellIs" dxfId="106" priority="126" operator="lessThan">
      <formula>0</formula>
    </cfRule>
  </conditionalFormatting>
  <conditionalFormatting sqref="E40">
    <cfRule type="cellIs" dxfId="105" priority="125" operator="lessThan">
      <formula>0</formula>
    </cfRule>
  </conditionalFormatting>
  <conditionalFormatting sqref="C46">
    <cfRule type="cellIs" dxfId="104" priority="123" operator="lessThan">
      <formula>0</formula>
    </cfRule>
  </conditionalFormatting>
  <conditionalFormatting sqref="E46">
    <cfRule type="cellIs" dxfId="103" priority="122" operator="lessThan">
      <formula>0</formula>
    </cfRule>
  </conditionalFormatting>
  <conditionalFormatting sqref="C52">
    <cfRule type="cellIs" dxfId="102" priority="120" operator="lessThan">
      <formula>0</formula>
    </cfRule>
  </conditionalFormatting>
  <conditionalFormatting sqref="E52">
    <cfRule type="cellIs" dxfId="101" priority="119" operator="lessThan">
      <formula>0</formula>
    </cfRule>
  </conditionalFormatting>
  <conditionalFormatting sqref="C58">
    <cfRule type="cellIs" dxfId="100" priority="117" operator="lessThan">
      <formula>0</formula>
    </cfRule>
  </conditionalFormatting>
  <conditionalFormatting sqref="E58">
    <cfRule type="cellIs" dxfId="99" priority="116" operator="lessThan">
      <formula>0</formula>
    </cfRule>
  </conditionalFormatting>
  <conditionalFormatting sqref="C64">
    <cfRule type="cellIs" dxfId="98" priority="114" operator="lessThan">
      <formula>0</formula>
    </cfRule>
  </conditionalFormatting>
  <conditionalFormatting sqref="E64">
    <cfRule type="cellIs" dxfId="97" priority="113" operator="lessThan">
      <formula>0</formula>
    </cfRule>
  </conditionalFormatting>
  <conditionalFormatting sqref="C70">
    <cfRule type="cellIs" dxfId="96" priority="111" operator="lessThan">
      <formula>0</formula>
    </cfRule>
  </conditionalFormatting>
  <conditionalFormatting sqref="E70">
    <cfRule type="cellIs" dxfId="95" priority="110" operator="lessThan">
      <formula>0</formula>
    </cfRule>
  </conditionalFormatting>
  <conditionalFormatting sqref="C76">
    <cfRule type="cellIs" dxfId="94" priority="108" operator="lessThan">
      <formula>0</formula>
    </cfRule>
  </conditionalFormatting>
  <conditionalFormatting sqref="E76">
    <cfRule type="cellIs" dxfId="93" priority="107" operator="lessThan">
      <formula>0</formula>
    </cfRule>
  </conditionalFormatting>
  <conditionalFormatting sqref="C82">
    <cfRule type="cellIs" dxfId="92" priority="105" operator="lessThan">
      <formula>0</formula>
    </cfRule>
  </conditionalFormatting>
  <conditionalFormatting sqref="E82">
    <cfRule type="cellIs" dxfId="91" priority="104" operator="lessThan">
      <formula>0</formula>
    </cfRule>
  </conditionalFormatting>
  <conditionalFormatting sqref="C88">
    <cfRule type="cellIs" dxfId="90" priority="102" operator="lessThan">
      <formula>0</formula>
    </cfRule>
  </conditionalFormatting>
  <conditionalFormatting sqref="E88">
    <cfRule type="cellIs" dxfId="89" priority="101" operator="lessThan">
      <formula>0</formula>
    </cfRule>
  </conditionalFormatting>
  <conditionalFormatting sqref="C94">
    <cfRule type="cellIs" dxfId="88" priority="99" operator="lessThan">
      <formula>0</formula>
    </cfRule>
  </conditionalFormatting>
  <conditionalFormatting sqref="E94">
    <cfRule type="cellIs" dxfId="87" priority="98" operator="lessThan">
      <formula>0</formula>
    </cfRule>
  </conditionalFormatting>
  <conditionalFormatting sqref="C100">
    <cfRule type="cellIs" dxfId="86" priority="96" operator="lessThan">
      <formula>0</formula>
    </cfRule>
  </conditionalFormatting>
  <conditionalFormatting sqref="E100">
    <cfRule type="cellIs" dxfId="85" priority="95" operator="lessThan">
      <formula>0</formula>
    </cfRule>
  </conditionalFormatting>
  <conditionalFormatting sqref="C106">
    <cfRule type="cellIs" dxfId="84" priority="93" operator="lessThan">
      <formula>0</formula>
    </cfRule>
  </conditionalFormatting>
  <conditionalFormatting sqref="E106">
    <cfRule type="cellIs" dxfId="83" priority="92" operator="lessThan">
      <formula>0</formula>
    </cfRule>
  </conditionalFormatting>
  <conditionalFormatting sqref="C112">
    <cfRule type="cellIs" dxfId="82" priority="90" operator="lessThan">
      <formula>0</formula>
    </cfRule>
  </conditionalFormatting>
  <conditionalFormatting sqref="E112">
    <cfRule type="cellIs" dxfId="81" priority="89" operator="lessThan">
      <formula>0</formula>
    </cfRule>
  </conditionalFormatting>
  <conditionalFormatting sqref="C118">
    <cfRule type="cellIs" dxfId="80" priority="87" operator="lessThan">
      <formula>0</formula>
    </cfRule>
  </conditionalFormatting>
  <conditionalFormatting sqref="E118">
    <cfRule type="cellIs" dxfId="79" priority="86" operator="lessThan">
      <formula>0</formula>
    </cfRule>
  </conditionalFormatting>
  <conditionalFormatting sqref="C124">
    <cfRule type="cellIs" dxfId="78" priority="84" operator="lessThan">
      <formula>0</formula>
    </cfRule>
  </conditionalFormatting>
  <conditionalFormatting sqref="E124">
    <cfRule type="cellIs" dxfId="77" priority="83" operator="lessThan">
      <formula>0</formula>
    </cfRule>
  </conditionalFormatting>
  <conditionalFormatting sqref="C130">
    <cfRule type="cellIs" dxfId="76" priority="81" operator="lessThan">
      <formula>0</formula>
    </cfRule>
  </conditionalFormatting>
  <conditionalFormatting sqref="E130">
    <cfRule type="cellIs" dxfId="75" priority="80" operator="lessThan">
      <formula>0</formula>
    </cfRule>
  </conditionalFormatting>
  <conditionalFormatting sqref="C136">
    <cfRule type="cellIs" dxfId="74" priority="78" operator="lessThan">
      <formula>0</formula>
    </cfRule>
  </conditionalFormatting>
  <conditionalFormatting sqref="E136">
    <cfRule type="cellIs" dxfId="73" priority="77" operator="lessThan">
      <formula>0</formula>
    </cfRule>
  </conditionalFormatting>
  <conditionalFormatting sqref="C142">
    <cfRule type="cellIs" dxfId="72" priority="75" operator="lessThan">
      <formula>0</formula>
    </cfRule>
  </conditionalFormatting>
  <conditionalFormatting sqref="E142">
    <cfRule type="cellIs" dxfId="71" priority="74" operator="lessThan">
      <formula>0</formula>
    </cfRule>
  </conditionalFormatting>
  <conditionalFormatting sqref="C148">
    <cfRule type="cellIs" dxfId="70" priority="72" operator="lessThan">
      <formula>0</formula>
    </cfRule>
  </conditionalFormatting>
  <conditionalFormatting sqref="E148">
    <cfRule type="cellIs" dxfId="69" priority="71" operator="lessThan">
      <formula>0</formula>
    </cfRule>
  </conditionalFormatting>
  <conditionalFormatting sqref="A14">
    <cfRule type="expression" dxfId="68" priority="69">
      <formula>AND(XEU14&gt;0,ISBLANK(A14))</formula>
    </cfRule>
  </conditionalFormatting>
  <conditionalFormatting sqref="A14">
    <cfRule type="containsText" dxfId="67" priority="68" operator="containsText" text="select one">
      <formula>NOT(ISERROR(SEARCH("select one",A14)))</formula>
    </cfRule>
  </conditionalFormatting>
  <conditionalFormatting sqref="A19">
    <cfRule type="expression" dxfId="66" priority="67">
      <formula>AND(XEU19&gt;0,ISBLANK(A19))</formula>
    </cfRule>
  </conditionalFormatting>
  <conditionalFormatting sqref="A19">
    <cfRule type="containsText" dxfId="65" priority="66" operator="containsText" text="select one">
      <formula>NOT(ISERROR(SEARCH("select one",A19)))</formula>
    </cfRule>
  </conditionalFormatting>
  <conditionalFormatting sqref="A24">
    <cfRule type="expression" dxfId="64" priority="65">
      <formula>AND(XEU24&gt;0,ISBLANK(A24))</formula>
    </cfRule>
  </conditionalFormatting>
  <conditionalFormatting sqref="A24">
    <cfRule type="containsText" dxfId="63" priority="64" operator="containsText" text="select one">
      <formula>NOT(ISERROR(SEARCH("select one",A24)))</formula>
    </cfRule>
  </conditionalFormatting>
  <conditionalFormatting sqref="A29">
    <cfRule type="expression" dxfId="62" priority="63">
      <formula>AND(XEU29&gt;0,ISBLANK(A29))</formula>
    </cfRule>
  </conditionalFormatting>
  <conditionalFormatting sqref="A29">
    <cfRule type="containsText" dxfId="61" priority="62" operator="containsText" text="select one">
      <formula>NOT(ISERROR(SEARCH("select one",A29)))</formula>
    </cfRule>
  </conditionalFormatting>
  <conditionalFormatting sqref="A35">
    <cfRule type="expression" dxfId="60" priority="61">
      <formula>AND(XEU35&gt;0,ISBLANK(A35))</formula>
    </cfRule>
  </conditionalFormatting>
  <conditionalFormatting sqref="A35">
    <cfRule type="containsText" dxfId="59" priority="60" operator="containsText" text="select one">
      <formula>NOT(ISERROR(SEARCH("select one",A35)))</formula>
    </cfRule>
  </conditionalFormatting>
  <conditionalFormatting sqref="A41">
    <cfRule type="expression" dxfId="58" priority="59">
      <formula>AND(XEU41&gt;0,ISBLANK(A41))</formula>
    </cfRule>
  </conditionalFormatting>
  <conditionalFormatting sqref="A41">
    <cfRule type="containsText" dxfId="57" priority="58" operator="containsText" text="select one">
      <formula>NOT(ISERROR(SEARCH("select one",A41)))</formula>
    </cfRule>
  </conditionalFormatting>
  <conditionalFormatting sqref="A47">
    <cfRule type="expression" dxfId="56" priority="57">
      <formula>AND(XEU47&gt;0,ISBLANK(A47))</formula>
    </cfRule>
  </conditionalFormatting>
  <conditionalFormatting sqref="A47">
    <cfRule type="containsText" dxfId="55" priority="56" operator="containsText" text="select one">
      <formula>NOT(ISERROR(SEARCH("select one",A47)))</formula>
    </cfRule>
  </conditionalFormatting>
  <conditionalFormatting sqref="A53">
    <cfRule type="expression" dxfId="54" priority="55">
      <formula>AND(XEU53&gt;0,ISBLANK(A53))</formula>
    </cfRule>
  </conditionalFormatting>
  <conditionalFormatting sqref="A53">
    <cfRule type="containsText" dxfId="53" priority="54" operator="containsText" text="select one">
      <formula>NOT(ISERROR(SEARCH("select one",A53)))</formula>
    </cfRule>
  </conditionalFormatting>
  <conditionalFormatting sqref="A59">
    <cfRule type="expression" dxfId="52" priority="53">
      <formula>AND(XEU59&gt;0,ISBLANK(A59))</formula>
    </cfRule>
  </conditionalFormatting>
  <conditionalFormatting sqref="A59">
    <cfRule type="containsText" dxfId="51" priority="52" operator="containsText" text="select one">
      <formula>NOT(ISERROR(SEARCH("select one",A59)))</formula>
    </cfRule>
  </conditionalFormatting>
  <conditionalFormatting sqref="A65">
    <cfRule type="expression" dxfId="50" priority="51">
      <formula>AND(XEU65&gt;0,ISBLANK(A65))</formula>
    </cfRule>
  </conditionalFormatting>
  <conditionalFormatting sqref="A65">
    <cfRule type="containsText" dxfId="49" priority="50" operator="containsText" text="select one">
      <formula>NOT(ISERROR(SEARCH("select one",A65)))</formula>
    </cfRule>
  </conditionalFormatting>
  <conditionalFormatting sqref="A71">
    <cfRule type="expression" dxfId="48" priority="49">
      <formula>AND(XEU71&gt;0,ISBLANK(A71))</formula>
    </cfRule>
  </conditionalFormatting>
  <conditionalFormatting sqref="A71">
    <cfRule type="containsText" dxfId="47" priority="48" operator="containsText" text="select one">
      <formula>NOT(ISERROR(SEARCH("select one",A71)))</formula>
    </cfRule>
  </conditionalFormatting>
  <conditionalFormatting sqref="A77">
    <cfRule type="expression" dxfId="46" priority="47">
      <formula>AND(XEU77&gt;0,ISBLANK(A77))</formula>
    </cfRule>
  </conditionalFormatting>
  <conditionalFormatting sqref="A77">
    <cfRule type="containsText" dxfId="45" priority="46" operator="containsText" text="select one">
      <formula>NOT(ISERROR(SEARCH("select one",A77)))</formula>
    </cfRule>
  </conditionalFormatting>
  <conditionalFormatting sqref="A83">
    <cfRule type="expression" dxfId="44" priority="45">
      <formula>AND(XEU83&gt;0,ISBLANK(A83))</formula>
    </cfRule>
  </conditionalFormatting>
  <conditionalFormatting sqref="A83">
    <cfRule type="containsText" dxfId="43" priority="44" operator="containsText" text="select one">
      <formula>NOT(ISERROR(SEARCH("select one",A83)))</formula>
    </cfRule>
  </conditionalFormatting>
  <conditionalFormatting sqref="A89">
    <cfRule type="expression" dxfId="42" priority="43">
      <formula>AND(XEU89&gt;0,ISBLANK(A89))</formula>
    </cfRule>
  </conditionalFormatting>
  <conditionalFormatting sqref="A89">
    <cfRule type="containsText" dxfId="41" priority="42" operator="containsText" text="select one">
      <formula>NOT(ISERROR(SEARCH("select one",A89)))</formula>
    </cfRule>
  </conditionalFormatting>
  <conditionalFormatting sqref="A95">
    <cfRule type="expression" dxfId="40" priority="41">
      <formula>AND(XEU95&gt;0,ISBLANK(A95))</formula>
    </cfRule>
  </conditionalFormatting>
  <conditionalFormatting sqref="A95">
    <cfRule type="containsText" dxfId="39" priority="40" operator="containsText" text="select one">
      <formula>NOT(ISERROR(SEARCH("select one",A95)))</formula>
    </cfRule>
  </conditionalFormatting>
  <conditionalFormatting sqref="A101">
    <cfRule type="expression" dxfId="38" priority="39">
      <formula>AND(XEU101&gt;0,ISBLANK(A101))</formula>
    </cfRule>
  </conditionalFormatting>
  <conditionalFormatting sqref="A101">
    <cfRule type="containsText" dxfId="37" priority="38" operator="containsText" text="select one">
      <formula>NOT(ISERROR(SEARCH("select one",A101)))</formula>
    </cfRule>
  </conditionalFormatting>
  <conditionalFormatting sqref="A107">
    <cfRule type="expression" dxfId="36" priority="37">
      <formula>AND(XEU107&gt;0,ISBLANK(A107))</formula>
    </cfRule>
  </conditionalFormatting>
  <conditionalFormatting sqref="A107">
    <cfRule type="containsText" dxfId="35" priority="36" operator="containsText" text="select one">
      <formula>NOT(ISERROR(SEARCH("select one",A107)))</formula>
    </cfRule>
  </conditionalFormatting>
  <conditionalFormatting sqref="A113">
    <cfRule type="expression" dxfId="34" priority="35">
      <formula>AND(XEU113&gt;0,ISBLANK(A113))</formula>
    </cfRule>
  </conditionalFormatting>
  <conditionalFormatting sqref="A113">
    <cfRule type="containsText" dxfId="33" priority="34" operator="containsText" text="select one">
      <formula>NOT(ISERROR(SEARCH("select one",A113)))</formula>
    </cfRule>
  </conditionalFormatting>
  <conditionalFormatting sqref="A119">
    <cfRule type="expression" dxfId="32" priority="33">
      <formula>AND(XEU119&gt;0,ISBLANK(A119))</formula>
    </cfRule>
  </conditionalFormatting>
  <conditionalFormatting sqref="A119">
    <cfRule type="containsText" dxfId="31" priority="32" operator="containsText" text="select one">
      <formula>NOT(ISERROR(SEARCH("select one",A119)))</formula>
    </cfRule>
  </conditionalFormatting>
  <conditionalFormatting sqref="A125">
    <cfRule type="expression" dxfId="30" priority="31">
      <formula>AND(XEU125&gt;0,ISBLANK(A125))</formula>
    </cfRule>
  </conditionalFormatting>
  <conditionalFormatting sqref="A125">
    <cfRule type="containsText" dxfId="29" priority="30" operator="containsText" text="select one">
      <formula>NOT(ISERROR(SEARCH("select one",A125)))</formula>
    </cfRule>
  </conditionalFormatting>
  <conditionalFormatting sqref="A131">
    <cfRule type="expression" dxfId="28" priority="29">
      <formula>AND(XEU131&gt;0,ISBLANK(A131))</formula>
    </cfRule>
  </conditionalFormatting>
  <conditionalFormatting sqref="A131">
    <cfRule type="containsText" dxfId="27" priority="28" operator="containsText" text="select one">
      <formula>NOT(ISERROR(SEARCH("select one",A131)))</formula>
    </cfRule>
  </conditionalFormatting>
  <conditionalFormatting sqref="A137">
    <cfRule type="expression" dxfId="26" priority="27">
      <formula>AND(XEU137&gt;0,ISBLANK(A137))</formula>
    </cfRule>
  </conditionalFormatting>
  <conditionalFormatting sqref="A137">
    <cfRule type="containsText" dxfId="25" priority="26" operator="containsText" text="select one">
      <formula>NOT(ISERROR(SEARCH("select one",A137)))</formula>
    </cfRule>
  </conditionalFormatting>
  <conditionalFormatting sqref="A143">
    <cfRule type="expression" dxfId="24" priority="25">
      <formula>AND(XEU143&gt;0,ISBLANK(A143))</formula>
    </cfRule>
  </conditionalFormatting>
  <conditionalFormatting sqref="A143">
    <cfRule type="containsText" dxfId="23" priority="24" operator="containsText" text="select one">
      <formula>NOT(ISERROR(SEARCH("select one",A143)))</formula>
    </cfRule>
  </conditionalFormatting>
  <conditionalFormatting sqref="B18">
    <cfRule type="containsText" dxfId="22" priority="23" operator="containsText" text="MAKE SELECTION IN COLUMN A">
      <formula>NOT(ISERROR(SEARCH("MAKE SELECTION IN COLUMN A",B18)))</formula>
    </cfRule>
  </conditionalFormatting>
  <conditionalFormatting sqref="B23">
    <cfRule type="containsText" dxfId="21" priority="22" operator="containsText" text="MAKE SELECTION IN COLUMN A">
      <formula>NOT(ISERROR(SEARCH("MAKE SELECTION IN COLUMN A",B23)))</formula>
    </cfRule>
  </conditionalFormatting>
  <conditionalFormatting sqref="B28">
    <cfRule type="containsText" dxfId="20" priority="21" operator="containsText" text="MAKE SELECTION IN COLUMN A">
      <formula>NOT(ISERROR(SEARCH("MAKE SELECTION IN COLUMN A",B28)))</formula>
    </cfRule>
  </conditionalFormatting>
  <conditionalFormatting sqref="B34">
    <cfRule type="containsText" dxfId="19" priority="20" operator="containsText" text="MAKE SELECTION IN COLUMN A">
      <formula>NOT(ISERROR(SEARCH("MAKE SELECTION IN COLUMN A",B34)))</formula>
    </cfRule>
  </conditionalFormatting>
  <conditionalFormatting sqref="B40">
    <cfRule type="containsText" dxfId="18" priority="19" operator="containsText" text="MAKE SELECTION IN COLUMN A">
      <formula>NOT(ISERROR(SEARCH("MAKE SELECTION IN COLUMN A",B40)))</formula>
    </cfRule>
  </conditionalFormatting>
  <conditionalFormatting sqref="B46">
    <cfRule type="containsText" dxfId="17" priority="18" operator="containsText" text="MAKE SELECTION IN COLUMN A">
      <formula>NOT(ISERROR(SEARCH("MAKE SELECTION IN COLUMN A",B46)))</formula>
    </cfRule>
  </conditionalFormatting>
  <conditionalFormatting sqref="B52">
    <cfRule type="containsText" dxfId="16" priority="17" operator="containsText" text="MAKE SELECTION IN COLUMN A">
      <formula>NOT(ISERROR(SEARCH("MAKE SELECTION IN COLUMN A",B52)))</formula>
    </cfRule>
  </conditionalFormatting>
  <conditionalFormatting sqref="B58">
    <cfRule type="containsText" dxfId="15" priority="16" operator="containsText" text="MAKE SELECTION IN COLUMN A">
      <formula>NOT(ISERROR(SEARCH("MAKE SELECTION IN COLUMN A",B58)))</formula>
    </cfRule>
  </conditionalFormatting>
  <conditionalFormatting sqref="B64">
    <cfRule type="containsText" dxfId="14" priority="15" operator="containsText" text="MAKE SELECTION IN COLUMN A">
      <formula>NOT(ISERROR(SEARCH("MAKE SELECTION IN COLUMN A",B64)))</formula>
    </cfRule>
  </conditionalFormatting>
  <conditionalFormatting sqref="B70">
    <cfRule type="containsText" dxfId="13" priority="14" operator="containsText" text="MAKE SELECTION IN COLUMN A">
      <formula>NOT(ISERROR(SEARCH("MAKE SELECTION IN COLUMN A",B70)))</formula>
    </cfRule>
  </conditionalFormatting>
  <conditionalFormatting sqref="B76">
    <cfRule type="containsText" dxfId="12" priority="13" operator="containsText" text="MAKE SELECTION IN COLUMN A">
      <formula>NOT(ISERROR(SEARCH("MAKE SELECTION IN COLUMN A",B76)))</formula>
    </cfRule>
  </conditionalFormatting>
  <conditionalFormatting sqref="B82">
    <cfRule type="containsText" dxfId="11" priority="12" operator="containsText" text="MAKE SELECTION IN COLUMN A">
      <formula>NOT(ISERROR(SEARCH("MAKE SELECTION IN COLUMN A",B82)))</formula>
    </cfRule>
  </conditionalFormatting>
  <conditionalFormatting sqref="B88">
    <cfRule type="containsText" dxfId="10" priority="11" operator="containsText" text="MAKE SELECTION IN COLUMN A">
      <formula>NOT(ISERROR(SEARCH("MAKE SELECTION IN COLUMN A",B88)))</formula>
    </cfRule>
  </conditionalFormatting>
  <conditionalFormatting sqref="B94">
    <cfRule type="containsText" dxfId="9" priority="10" operator="containsText" text="MAKE SELECTION IN COLUMN A">
      <formula>NOT(ISERROR(SEARCH("MAKE SELECTION IN COLUMN A",B94)))</formula>
    </cfRule>
  </conditionalFormatting>
  <conditionalFormatting sqref="B100">
    <cfRule type="containsText" dxfId="8" priority="9" operator="containsText" text="MAKE SELECTION IN COLUMN A">
      <formula>NOT(ISERROR(SEARCH("MAKE SELECTION IN COLUMN A",B100)))</formula>
    </cfRule>
  </conditionalFormatting>
  <conditionalFormatting sqref="B106">
    <cfRule type="containsText" dxfId="7" priority="8" operator="containsText" text="MAKE SELECTION IN COLUMN A">
      <formula>NOT(ISERROR(SEARCH("MAKE SELECTION IN COLUMN A",B106)))</formula>
    </cfRule>
  </conditionalFormatting>
  <conditionalFormatting sqref="B112">
    <cfRule type="containsText" dxfId="6" priority="7" operator="containsText" text="MAKE SELECTION IN COLUMN A">
      <formula>NOT(ISERROR(SEARCH("MAKE SELECTION IN COLUMN A",B112)))</formula>
    </cfRule>
  </conditionalFormatting>
  <conditionalFormatting sqref="B118">
    <cfRule type="containsText" dxfId="5" priority="6" operator="containsText" text="MAKE SELECTION IN COLUMN A">
      <formula>NOT(ISERROR(SEARCH("MAKE SELECTION IN COLUMN A",B118)))</formula>
    </cfRule>
  </conditionalFormatting>
  <conditionalFormatting sqref="B124">
    <cfRule type="containsText" dxfId="4" priority="5" operator="containsText" text="MAKE SELECTION IN COLUMN A">
      <formula>NOT(ISERROR(SEARCH("MAKE SELECTION IN COLUMN A",B124)))</formula>
    </cfRule>
  </conditionalFormatting>
  <conditionalFormatting sqref="B130">
    <cfRule type="containsText" dxfId="3" priority="4" operator="containsText" text="MAKE SELECTION IN COLUMN A">
      <formula>NOT(ISERROR(SEARCH("MAKE SELECTION IN COLUMN A",B130)))</formula>
    </cfRule>
  </conditionalFormatting>
  <conditionalFormatting sqref="B136">
    <cfRule type="containsText" dxfId="2" priority="3" operator="containsText" text="MAKE SELECTION IN COLUMN A">
      <formula>NOT(ISERROR(SEARCH("MAKE SELECTION IN COLUMN A",B136)))</formula>
    </cfRule>
  </conditionalFormatting>
  <conditionalFormatting sqref="B142">
    <cfRule type="containsText" dxfId="1" priority="2" operator="containsText" text="MAKE SELECTION IN COLUMN A">
      <formula>NOT(ISERROR(SEARCH("MAKE SELECTION IN COLUMN A",B142)))</formula>
    </cfRule>
  </conditionalFormatting>
  <conditionalFormatting sqref="B148">
    <cfRule type="containsText" dxfId="0" priority="1" operator="containsText" text="MAKE SELECTION IN COLUMN A">
      <formula>NOT(ISERROR(SEARCH("MAKE SELECTION IN COLUMN A",B148)))</formula>
    </cfRule>
  </conditionalFormatting>
  <dataValidations count="1">
    <dataValidation type="list" error="Must enter YES or NO" sqref="A14 A19 A24 A29 A35 A41 A47 A53 A59 A65 A71 A77 A83 A89 A95 A101 A107 A113 A119 A125 A131 A137 A143" xr:uid="{E86354D8-2699-4BF2-A9CD-78A307E9B01F}">
      <formula1>"Select one, DBE,VOSB,N/A"</formula1>
    </dataValidation>
  </dataValidations>
  <printOptions horizontalCentered="1"/>
  <pageMargins left="0.25" right="0.25" top="0.75" bottom="0.5" header="0.25" footer="0.25"/>
  <pageSetup fitToHeight="3" orientation="portrait" horizontalDpi="300" verticalDpi="300" r:id="rId1"/>
  <headerFooter alignWithMargins="0">
    <oddFooter>&amp;C&amp;9Page &amp;P of &amp;N</oddFooter>
  </headerFooter>
  <rowBreaks count="3" manualBreakCount="3">
    <brk id="34" max="16383" man="1"/>
    <brk id="76" min="1" max="4" man="1"/>
    <brk id="118" min="1"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FF6A-58EF-4EBE-8766-FE7EBA9B3FC6}">
  <sheetPr codeName="Sheet5"/>
  <dimension ref="A1"/>
  <sheetViews>
    <sheetView zoomScaleNormal="100" workbookViewId="0">
      <selection activeCell="A41" sqref="A41"/>
    </sheetView>
  </sheetViews>
  <sheetFormatPr defaultRowHeight="12.75" x14ac:dyDescent="0.2"/>
  <cols>
    <col min="1" max="16384" width="9.140625" style="6"/>
  </cols>
  <sheetData/>
  <sheetProtection algorithmName="SHA-512" hashValue="VbqDsiNB3mDfXEjuUhsfiBdDZ7CSmja4Yj55waMhN45ziYrkzJ4VnUedd8NM5kCFrRqRF2QSbvSXIKJ/s7zJLA==" saltValue="+j8ZsRDoIWu1oi0j60vBxg==" spinCount="100000" sheet="1" objects="1" scenarios="1"/>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46CE2F-6597-4075-9E9F-D18C85F4F958}"/>
</file>

<file path=customXml/itemProps2.xml><?xml version="1.0" encoding="utf-8"?>
<ds:datastoreItem xmlns:ds="http://schemas.openxmlformats.org/officeDocument/2006/customXml" ds:itemID="{0CD489B8-1011-436D-8ECF-907880B4163E}"/>
</file>

<file path=customXml/itemProps3.xml><?xml version="1.0" encoding="utf-8"?>
<ds:datastoreItem xmlns:ds="http://schemas.openxmlformats.org/officeDocument/2006/customXml" ds:itemID="{A949075A-DB0F-4D2E-95B6-96D515F9F9BC}"/>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Blank-Single</vt:lpstr>
      <vt:lpstr>Blank-JV-Team</vt:lpstr>
      <vt:lpstr>Example-Single</vt:lpstr>
      <vt:lpstr>Example-JV-Team</vt:lpstr>
      <vt:lpstr>Instructions</vt:lpstr>
      <vt:lpstr>Instructions!_Toc521406185</vt:lpstr>
      <vt:lpstr>Instructions!_Toc521406186</vt:lpstr>
      <vt:lpstr>'Blank-JV-Team'!Print_Area</vt:lpstr>
      <vt:lpstr>'Blank-Single'!Print_Area</vt:lpstr>
      <vt:lpstr>'Example-JV-Team'!Print_Area</vt:lpstr>
      <vt:lpstr>'Example-Single'!Print_Area</vt:lpstr>
      <vt:lpstr>Instructions!Print_Area</vt:lpstr>
      <vt:lpstr>'Blank-JV-Team'!Print_Titles</vt:lpstr>
      <vt:lpstr>'Blank-Single'!Print_Titles</vt:lpstr>
      <vt:lpstr>'Example-JV-Team'!Print_Titles</vt:lpstr>
      <vt:lpstr>'Example-Single'!Print_Titles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Dainis, John</dc:creator>
  <cp:lastModifiedBy>Dainis, John</cp:lastModifiedBy>
  <cp:lastPrinted>2021-02-10T20:10:00Z</cp:lastPrinted>
  <dcterms:created xsi:type="dcterms:W3CDTF">2020-09-14T20:58:07Z</dcterms:created>
  <dcterms:modified xsi:type="dcterms:W3CDTF">2021-06-08T18:13:56Z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